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705" windowWidth="15120" windowHeight="8010" tabRatio="839" activeTab="1"/>
  </bookViews>
  <sheets>
    <sheet name="Статьи бюджета" sheetId="23" r:id="rId1"/>
    <sheet name="Инструкция" sheetId="22" r:id="rId2"/>
    <sheet name="Исходные данные" sheetId="21" r:id="rId3"/>
    <sheet name="Бюджет 2015" sheetId="10" r:id="rId4"/>
    <sheet name="Наценка" sheetId="1" r:id="rId5"/>
    <sheet name="ЗП админ персонал" sheetId="3" r:id="rId6"/>
    <sheet name="ЗП торг. персонала" sheetId="7" r:id="rId7"/>
    <sheet name="ЗП склад. персон " sheetId="8" r:id="rId8"/>
    <sheet name="Аренда" sheetId="11" r:id="rId9"/>
    <sheet name="Страхование" sheetId="12" r:id="rId10"/>
    <sheet name="ГСМ админ" sheetId="13" r:id="rId11"/>
    <sheet name="ГСМ торговые" sheetId="15" r:id="rId12"/>
    <sheet name="ГСМ доставка" sheetId="16" r:id="rId13"/>
    <sheet name="Лизинг" sheetId="18" r:id="rId14"/>
    <sheet name="Прочие расходы " sheetId="20" r:id="rId15"/>
  </sheets>
  <definedNames>
    <definedName name="_xlnm._FilterDatabase" localSheetId="3" hidden="1">'Бюджет 2015'!$A$3:$HG$3</definedName>
    <definedName name="_xlnm._FilterDatabase" localSheetId="11" hidden="1">'ГСМ торговые'!$A$10:$S$219</definedName>
    <definedName name="_xlnm._FilterDatabase" localSheetId="14" hidden="1">'Прочие расходы '!$A$3:$HG$3</definedName>
    <definedName name="_xlnm._FilterDatabase" localSheetId="9" hidden="1">Страхование!$A$35:$AK$880</definedName>
    <definedName name="Z_18BC37C7_16CA_4763_8B3C_12200ED2987D_.wvu.PrintArea" localSheetId="3" hidden="1">'Бюджет 2015'!$B$45:$Y$220</definedName>
    <definedName name="Z_18BC37C7_16CA_4763_8B3C_12200ED2987D_.wvu.PrintArea" localSheetId="14" hidden="1">'Прочие расходы '!$B$45:$Y$220</definedName>
    <definedName name="_xlnm.Print_Area" localSheetId="3">'Бюджет 2015'!$A$1:$AA$222</definedName>
    <definedName name="_xlnm.Print_Area" localSheetId="14">'Прочие расходы '!$A$1:$AA$222</definedName>
  </definedNames>
  <calcPr calcId="162913" iterate="1" calcOnSave="0"/>
</workbook>
</file>

<file path=xl/calcChain.xml><?xml version="1.0" encoding="utf-8"?>
<calcChain xmlns="http://schemas.openxmlformats.org/spreadsheetml/2006/main">
  <c r="AP103" i="20" l="1"/>
  <c r="AM103" i="20"/>
  <c r="AJ103" i="20"/>
  <c r="AG103" i="20"/>
  <c r="AD103" i="20"/>
  <c r="AA103" i="20"/>
  <c r="X103" i="20"/>
  <c r="U103" i="20"/>
  <c r="R103" i="20"/>
  <c r="O103" i="20"/>
  <c r="L103" i="20"/>
  <c r="AP102" i="20"/>
  <c r="AM102" i="20"/>
  <c r="AJ102" i="20"/>
  <c r="AG102" i="20"/>
  <c r="AD102" i="20"/>
  <c r="AA102" i="20"/>
  <c r="X102" i="20"/>
  <c r="U102" i="20"/>
  <c r="R102" i="20"/>
  <c r="O102" i="20"/>
  <c r="L102" i="20"/>
  <c r="AP101" i="20"/>
  <c r="AM101" i="20"/>
  <c r="AJ101" i="20"/>
  <c r="AG101" i="20"/>
  <c r="AD101" i="20"/>
  <c r="AA101" i="20"/>
  <c r="X101" i="20"/>
  <c r="U101" i="20"/>
  <c r="R101" i="20"/>
  <c r="O101" i="20"/>
  <c r="L101" i="20"/>
  <c r="AP100" i="20"/>
  <c r="AM100" i="20"/>
  <c r="AJ100" i="20"/>
  <c r="AG100" i="20"/>
  <c r="AD100" i="20"/>
  <c r="AA100" i="20"/>
  <c r="X100" i="20"/>
  <c r="U100" i="20"/>
  <c r="R100" i="20"/>
  <c r="O100" i="20"/>
  <c r="L100" i="20"/>
  <c r="AP99" i="20"/>
  <c r="AM99" i="20"/>
  <c r="AJ99" i="20"/>
  <c r="AG99" i="20"/>
  <c r="AD99" i="20"/>
  <c r="AA99" i="20"/>
  <c r="X99" i="20"/>
  <c r="U99" i="20"/>
  <c r="R99" i="20"/>
  <c r="O99" i="20"/>
  <c r="L99" i="20"/>
  <c r="AP98" i="20"/>
  <c r="AM98" i="20"/>
  <c r="AJ98" i="20"/>
  <c r="AG98" i="20"/>
  <c r="AD98" i="20"/>
  <c r="AA98" i="20"/>
  <c r="X98" i="20"/>
  <c r="U98" i="20"/>
  <c r="R98" i="20"/>
  <c r="O98" i="20"/>
  <c r="L98" i="20"/>
  <c r="AP97" i="20"/>
  <c r="AM97" i="20"/>
  <c r="AJ97" i="20"/>
  <c r="AG97" i="20"/>
  <c r="AD97" i="20"/>
  <c r="AA97" i="20"/>
  <c r="X97" i="20"/>
  <c r="U97" i="20"/>
  <c r="R97" i="20"/>
  <c r="O97" i="20"/>
  <c r="L97" i="20"/>
  <c r="AP96" i="20"/>
  <c r="AM96" i="20"/>
  <c r="AJ96" i="20"/>
  <c r="AG96" i="20"/>
  <c r="AD96" i="20"/>
  <c r="AA96" i="20"/>
  <c r="X96" i="20"/>
  <c r="U96" i="20"/>
  <c r="R96" i="20"/>
  <c r="O96" i="20"/>
  <c r="L96" i="20"/>
  <c r="AP95" i="20"/>
  <c r="AM95" i="20"/>
  <c r="AJ95" i="20"/>
  <c r="AG95" i="20"/>
  <c r="AD95" i="20"/>
  <c r="AA95" i="20"/>
  <c r="X95" i="20"/>
  <c r="U95" i="20"/>
  <c r="R95" i="20"/>
  <c r="O95" i="20"/>
  <c r="L95" i="20"/>
  <c r="AP94" i="20"/>
  <c r="AM94" i="20"/>
  <c r="AJ94" i="20"/>
  <c r="AG94" i="20"/>
  <c r="AD94" i="20"/>
  <c r="AA94" i="20"/>
  <c r="X94" i="20"/>
  <c r="U94" i="20"/>
  <c r="R94" i="20"/>
  <c r="O94" i="20"/>
  <c r="L94" i="20"/>
  <c r="AP91" i="20"/>
  <c r="AM91" i="20"/>
  <c r="AJ91" i="20"/>
  <c r="AG91" i="20"/>
  <c r="AD91" i="20"/>
  <c r="AA91" i="20"/>
  <c r="X91" i="20"/>
  <c r="U91" i="20"/>
  <c r="R91" i="20"/>
  <c r="O91" i="20"/>
  <c r="L91" i="20"/>
  <c r="AP90" i="20"/>
  <c r="AM90" i="20"/>
  <c r="AJ90" i="20"/>
  <c r="AG90" i="20"/>
  <c r="AD90" i="20"/>
  <c r="AA90" i="20"/>
  <c r="X90" i="20"/>
  <c r="U90" i="20"/>
  <c r="R90" i="20"/>
  <c r="O90" i="20"/>
  <c r="L90" i="20"/>
  <c r="AP89" i="20"/>
  <c r="AM89" i="20"/>
  <c r="AJ89" i="20"/>
  <c r="AG89" i="20"/>
  <c r="AD89" i="20"/>
  <c r="AA89" i="20"/>
  <c r="X89" i="20"/>
  <c r="U89" i="20"/>
  <c r="R89" i="20"/>
  <c r="O89" i="20"/>
  <c r="L89" i="20"/>
  <c r="AP88" i="20"/>
  <c r="AM88" i="20"/>
  <c r="AJ88" i="20"/>
  <c r="AG88" i="20"/>
  <c r="AD88" i="20"/>
  <c r="AA88" i="20"/>
  <c r="X88" i="20"/>
  <c r="U88" i="20"/>
  <c r="R88" i="20"/>
  <c r="O88" i="20"/>
  <c r="L88" i="20"/>
  <c r="AP85" i="20"/>
  <c r="AM85" i="20"/>
  <c r="AJ85" i="20"/>
  <c r="AG85" i="20"/>
  <c r="AD85" i="20"/>
  <c r="AA85" i="20"/>
  <c r="X85" i="20"/>
  <c r="U85" i="20"/>
  <c r="R85" i="20"/>
  <c r="O85" i="20"/>
  <c r="L85" i="20"/>
  <c r="AP71" i="20"/>
  <c r="AM71" i="20"/>
  <c r="AJ71" i="20"/>
  <c r="AG71" i="20"/>
  <c r="AD71" i="20"/>
  <c r="AA71" i="20"/>
  <c r="X71" i="20"/>
  <c r="U71" i="20"/>
  <c r="R71" i="20"/>
  <c r="O71" i="20"/>
  <c r="L71" i="20"/>
  <c r="AP66" i="20"/>
  <c r="AM66" i="20"/>
  <c r="AJ66" i="20"/>
  <c r="AG66" i="20"/>
  <c r="AD66" i="20"/>
  <c r="AA66" i="20"/>
  <c r="X66" i="20"/>
  <c r="U66" i="20"/>
  <c r="R66" i="20"/>
  <c r="O66" i="20"/>
  <c r="L66" i="20"/>
  <c r="AE19" i="18" l="1"/>
  <c r="AE20" i="18"/>
  <c r="AE21" i="18"/>
  <c r="AE22" i="18"/>
  <c r="AE23" i="18"/>
  <c r="AE24" i="18"/>
  <c r="AE25" i="18"/>
  <c r="AE26" i="18"/>
  <c r="AE27" i="18"/>
  <c r="AE28" i="18"/>
  <c r="AE29" i="18"/>
  <c r="AE18" i="18"/>
  <c r="Z19" i="18"/>
  <c r="Z20" i="18"/>
  <c r="Z21" i="18"/>
  <c r="Z22" i="18"/>
  <c r="Z23" i="18"/>
  <c r="Z24" i="18"/>
  <c r="Z25" i="18"/>
  <c r="Z26" i="18"/>
  <c r="Z27" i="18"/>
  <c r="Z28" i="18"/>
  <c r="Z29" i="18"/>
  <c r="Z18" i="18"/>
  <c r="T19" i="18"/>
  <c r="T20" i="18"/>
  <c r="T21" i="18"/>
  <c r="T22" i="18"/>
  <c r="T23" i="18"/>
  <c r="T24" i="18"/>
  <c r="T25" i="18"/>
  <c r="T26" i="18"/>
  <c r="T27" i="18"/>
  <c r="T28" i="18"/>
  <c r="T29" i="18"/>
  <c r="T18" i="18"/>
  <c r="AF15" i="18"/>
  <c r="AA15" i="18"/>
  <c r="U15" i="18"/>
  <c r="E4" i="18" l="1"/>
  <c r="E5" i="18"/>
  <c r="E6" i="18"/>
  <c r="E7" i="18"/>
  <c r="E8" i="18"/>
  <c r="E9" i="18"/>
  <c r="E3" i="18"/>
  <c r="AA16" i="18" s="1"/>
  <c r="D9" i="18"/>
  <c r="D8" i="18"/>
  <c r="D7" i="18"/>
  <c r="D6" i="18"/>
  <c r="D10" i="18" s="1"/>
  <c r="D5" i="18"/>
  <c r="D4" i="18"/>
  <c r="D3" i="18"/>
  <c r="U16" i="18" s="1"/>
  <c r="C9" i="18"/>
  <c r="C8" i="18"/>
  <c r="C7" i="18"/>
  <c r="C6" i="18"/>
  <c r="C5" i="18"/>
  <c r="C4" i="18"/>
  <c r="C3" i="18"/>
  <c r="AF16" i="18" s="1"/>
  <c r="AN169" i="10"/>
  <c r="AP169" i="10" s="1"/>
  <c r="AK169" i="10"/>
  <c r="AM169" i="10" s="1"/>
  <c r="AH169" i="10"/>
  <c r="AJ169" i="10" s="1"/>
  <c r="AE169" i="10"/>
  <c r="AG169" i="10" s="1"/>
  <c r="AB169" i="10"/>
  <c r="AD169" i="10" s="1"/>
  <c r="Y169" i="10"/>
  <c r="AA169" i="10" s="1"/>
  <c r="V169" i="10"/>
  <c r="X169" i="10" s="1"/>
  <c r="S169" i="10"/>
  <c r="U169" i="10" s="1"/>
  <c r="P169" i="10"/>
  <c r="R169" i="10" s="1"/>
  <c r="M169" i="10"/>
  <c r="O169" i="10" s="1"/>
  <c r="J169" i="10"/>
  <c r="L169" i="10" s="1"/>
  <c r="G169" i="10"/>
  <c r="U20" i="18" l="1"/>
  <c r="U22" i="18"/>
  <c r="U24" i="18"/>
  <c r="U25" i="18"/>
  <c r="U29" i="18"/>
  <c r="U27" i="18"/>
  <c r="N16" i="18"/>
  <c r="U23" i="18"/>
  <c r="U18" i="18"/>
  <c r="U21" i="18"/>
  <c r="U19" i="18"/>
  <c r="U26" i="18"/>
  <c r="U28" i="18"/>
  <c r="AA20" i="18"/>
  <c r="AA25" i="18"/>
  <c r="AA27" i="18"/>
  <c r="AA23" i="18"/>
  <c r="AA18" i="18"/>
  <c r="AA28" i="18"/>
  <c r="AA19" i="18"/>
  <c r="AA26" i="18"/>
  <c r="AA21" i="18"/>
  <c r="AA24" i="18"/>
  <c r="AA29" i="18"/>
  <c r="AA22" i="18"/>
  <c r="AF20" i="18"/>
  <c r="AF18" i="18"/>
  <c r="AF29" i="18"/>
  <c r="AF23" i="18"/>
  <c r="AF26" i="18"/>
  <c r="AF24" i="18"/>
  <c r="AF19" i="18"/>
  <c r="AF22" i="18"/>
  <c r="AF21" i="18"/>
  <c r="AF25" i="18"/>
  <c r="AF27" i="18"/>
  <c r="AF28" i="18"/>
  <c r="E10" i="18"/>
  <c r="J35" i="12" l="1"/>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J112" i="12"/>
  <c r="J113" i="12"/>
  <c r="J114" i="12"/>
  <c r="J115" i="12"/>
  <c r="J116" i="12"/>
  <c r="J117" i="12"/>
  <c r="J118" i="12"/>
  <c r="J119" i="12"/>
  <c r="J120" i="12"/>
  <c r="J121" i="12"/>
  <c r="J122" i="12"/>
  <c r="J123" i="12"/>
  <c r="J124" i="12"/>
  <c r="J125" i="12"/>
  <c r="J126" i="12"/>
  <c r="J127" i="12"/>
  <c r="J128" i="12"/>
  <c r="J129" i="12"/>
  <c r="J130" i="12"/>
  <c r="J131" i="12"/>
  <c r="J132" i="12"/>
  <c r="J133" i="12"/>
  <c r="J134" i="12"/>
  <c r="J135" i="12"/>
  <c r="J136" i="12"/>
  <c r="J137" i="12"/>
  <c r="J138" i="12"/>
  <c r="J139" i="12"/>
  <c r="J140" i="12"/>
  <c r="J141" i="12"/>
  <c r="J142" i="12"/>
  <c r="J143" i="12"/>
  <c r="J144" i="12"/>
  <c r="J145" i="12"/>
  <c r="J146" i="12"/>
  <c r="J147" i="12"/>
  <c r="J148" i="12"/>
  <c r="J149" i="12"/>
  <c r="J150" i="12"/>
  <c r="J151" i="12"/>
  <c r="J152" i="12"/>
  <c r="J153" i="12"/>
  <c r="J154" i="12"/>
  <c r="J155" i="12"/>
  <c r="J156" i="12"/>
  <c r="J157" i="12"/>
  <c r="J158" i="12"/>
  <c r="J159" i="12"/>
  <c r="J160" i="12"/>
  <c r="J161" i="12"/>
  <c r="J162" i="12"/>
  <c r="J163" i="12"/>
  <c r="J164" i="12"/>
  <c r="J165" i="12"/>
  <c r="J166" i="12"/>
  <c r="J167" i="12"/>
  <c r="J168" i="12"/>
  <c r="J169" i="12"/>
  <c r="J170" i="12"/>
  <c r="J171" i="12"/>
  <c r="J172" i="12"/>
  <c r="J173" i="12"/>
  <c r="J174" i="12"/>
  <c r="J175" i="12"/>
  <c r="J176" i="12"/>
  <c r="J177" i="12"/>
  <c r="J178" i="12"/>
  <c r="J179" i="12"/>
  <c r="J180" i="12"/>
  <c r="J181" i="12"/>
  <c r="J182" i="12"/>
  <c r="J183" i="12"/>
  <c r="J184" i="12"/>
  <c r="J185" i="12"/>
  <c r="J186" i="12"/>
  <c r="J187" i="12"/>
  <c r="J188" i="12"/>
  <c r="J189" i="12"/>
  <c r="J190" i="12"/>
  <c r="J191" i="12"/>
  <c r="J192" i="12"/>
  <c r="J193" i="12"/>
  <c r="J194" i="12"/>
  <c r="J195" i="12"/>
  <c r="J196" i="12"/>
  <c r="J197" i="12"/>
  <c r="J198" i="12"/>
  <c r="J199" i="12"/>
  <c r="J200" i="12"/>
  <c r="J201" i="12"/>
  <c r="J203" i="12"/>
  <c r="J204" i="12"/>
  <c r="J205" i="12"/>
  <c r="J206" i="12"/>
  <c r="J207" i="12"/>
  <c r="J208" i="12"/>
  <c r="J209" i="12"/>
  <c r="J210" i="12"/>
  <c r="J211" i="12"/>
  <c r="J212" i="12"/>
  <c r="J213" i="12"/>
  <c r="J214" i="12"/>
  <c r="J215" i="12"/>
  <c r="J216" i="12"/>
  <c r="J217" i="12"/>
  <c r="J218" i="12"/>
  <c r="J219" i="12"/>
  <c r="J220" i="12"/>
  <c r="J221" i="12"/>
  <c r="J222" i="12"/>
  <c r="J223" i="12"/>
  <c r="J224" i="12"/>
  <c r="J225" i="12"/>
  <c r="J226" i="12"/>
  <c r="J227" i="12"/>
  <c r="J228" i="12"/>
  <c r="J229" i="12"/>
  <c r="J230" i="12"/>
  <c r="J231" i="12"/>
  <c r="J232" i="12"/>
  <c r="J233" i="12"/>
  <c r="J234" i="12"/>
  <c r="J235" i="12"/>
  <c r="J236" i="12"/>
  <c r="J237" i="12"/>
  <c r="J238" i="12"/>
  <c r="J239" i="12"/>
  <c r="J240" i="12"/>
  <c r="J241" i="12"/>
  <c r="J242" i="12"/>
  <c r="J243" i="12"/>
  <c r="J244" i="12"/>
  <c r="J245" i="12"/>
  <c r="J246" i="12"/>
  <c r="J247" i="12"/>
  <c r="J248" i="12"/>
  <c r="J249" i="12"/>
  <c r="J250" i="12"/>
  <c r="J251" i="12"/>
  <c r="J252" i="12"/>
  <c r="J253" i="12"/>
  <c r="J254" i="12"/>
  <c r="J255" i="12"/>
  <c r="J256" i="12"/>
  <c r="J257" i="12"/>
  <c r="J258" i="12"/>
  <c r="J259" i="12"/>
  <c r="J260" i="12"/>
  <c r="J261" i="12"/>
  <c r="J262" i="12"/>
  <c r="J263" i="12"/>
  <c r="J264" i="12"/>
  <c r="J265" i="12"/>
  <c r="J266" i="12"/>
  <c r="J267" i="12"/>
  <c r="J268" i="12"/>
  <c r="J269" i="12"/>
  <c r="J270" i="12"/>
  <c r="J271" i="12"/>
  <c r="J272" i="12"/>
  <c r="J273" i="12"/>
  <c r="J274" i="12"/>
  <c r="J275" i="12"/>
  <c r="J276" i="12"/>
  <c r="J277" i="12"/>
  <c r="J278" i="12"/>
  <c r="J279" i="12"/>
  <c r="J280" i="12"/>
  <c r="J281" i="12"/>
  <c r="J282" i="12"/>
  <c r="J283" i="12"/>
  <c r="J284" i="12"/>
  <c r="J285" i="12"/>
  <c r="J286" i="12"/>
  <c r="J287" i="12"/>
  <c r="J288" i="12"/>
  <c r="J289" i="12"/>
  <c r="J290" i="12"/>
  <c r="J291" i="12"/>
  <c r="J292" i="12"/>
  <c r="J293" i="12"/>
  <c r="J294" i="12"/>
  <c r="J295" i="12"/>
  <c r="J296" i="12"/>
  <c r="J297" i="12"/>
  <c r="J298" i="12"/>
  <c r="J299" i="12"/>
  <c r="J300" i="12"/>
  <c r="J301" i="12"/>
  <c r="J302" i="12"/>
  <c r="J303" i="12"/>
  <c r="J304" i="12"/>
  <c r="J305" i="12"/>
  <c r="J306" i="12"/>
  <c r="J307" i="12"/>
  <c r="J308" i="12"/>
  <c r="J309" i="12"/>
  <c r="J310" i="12"/>
  <c r="J311" i="12"/>
  <c r="J312" i="12"/>
  <c r="J313" i="12"/>
  <c r="J314" i="12"/>
  <c r="J315" i="12"/>
  <c r="J316" i="12"/>
  <c r="J317" i="12"/>
  <c r="J318" i="12"/>
  <c r="J319" i="12"/>
  <c r="J320" i="12"/>
  <c r="J321" i="12"/>
  <c r="J322" i="12"/>
  <c r="J323" i="12"/>
  <c r="J324" i="12"/>
  <c r="J325" i="12"/>
  <c r="J326" i="12"/>
  <c r="J327" i="12"/>
  <c r="J328" i="12"/>
  <c r="J329" i="12"/>
  <c r="J330" i="12"/>
  <c r="J331" i="12"/>
  <c r="J332" i="12"/>
  <c r="J333" i="12"/>
  <c r="J334" i="12"/>
  <c r="J335" i="12"/>
  <c r="J336" i="12"/>
  <c r="J337" i="12"/>
  <c r="J338" i="12"/>
  <c r="J339" i="12"/>
  <c r="J340" i="12"/>
  <c r="J341" i="12"/>
  <c r="J342" i="12"/>
  <c r="J343" i="12"/>
  <c r="J344" i="12"/>
  <c r="J345" i="12"/>
  <c r="J346" i="12"/>
  <c r="J347" i="12"/>
  <c r="J348" i="12"/>
  <c r="J349" i="12"/>
  <c r="J350" i="12"/>
  <c r="J351" i="12"/>
  <c r="J352" i="12"/>
  <c r="J353" i="12"/>
  <c r="J354" i="12"/>
  <c r="J355" i="12"/>
  <c r="J356" i="12"/>
  <c r="J357" i="12"/>
  <c r="J358" i="12"/>
  <c r="J359" i="12"/>
  <c r="J360" i="12"/>
  <c r="J361" i="12"/>
  <c r="J362" i="12"/>
  <c r="J363" i="12"/>
  <c r="J364" i="12"/>
  <c r="J365" i="12"/>
  <c r="J366" i="12"/>
  <c r="J367" i="12"/>
  <c r="J368" i="12"/>
  <c r="J369" i="12"/>
  <c r="J370" i="12"/>
  <c r="J371" i="12"/>
  <c r="J372" i="12"/>
  <c r="J373" i="12"/>
  <c r="J374" i="12"/>
  <c r="J375" i="12"/>
  <c r="J376" i="12"/>
  <c r="J377" i="12"/>
  <c r="J378" i="12"/>
  <c r="J379" i="12"/>
  <c r="J380" i="12"/>
  <c r="H21" i="12"/>
  <c r="H19" i="12"/>
  <c r="Y33" i="12" l="1"/>
  <c r="Y32" i="12"/>
  <c r="Y14" i="12" l="1"/>
  <c r="Y31" i="12"/>
  <c r="Y30" i="12"/>
  <c r="AA30" i="12" s="1"/>
  <c r="Z30" i="12" l="1"/>
  <c r="AH30" i="12"/>
  <c r="AD30" i="12"/>
  <c r="AK30" i="12"/>
  <c r="AG30" i="12"/>
  <c r="AC30" i="12"/>
  <c r="AJ30" i="12"/>
  <c r="AF30" i="12"/>
  <c r="AB30" i="12"/>
  <c r="AI30" i="12"/>
  <c r="AE30" i="12"/>
  <c r="F17" i="18"/>
  <c r="C10" i="18" l="1"/>
  <c r="N22" i="18" l="1"/>
  <c r="S188" i="10" s="1"/>
  <c r="N24" i="18"/>
  <c r="Y188" i="10" s="1"/>
  <c r="N20" i="18"/>
  <c r="M188" i="10" s="1"/>
  <c r="N28" i="18" l="1"/>
  <c r="AK188" i="10" s="1"/>
  <c r="N26" i="18"/>
  <c r="AE188" i="10" s="1"/>
  <c r="N18" i="18"/>
  <c r="G188" i="10" s="1"/>
  <c r="L305" i="16" l="1"/>
  <c r="M305" i="16" s="1"/>
  <c r="N305" i="16" s="1"/>
  <c r="O305" i="16" s="1"/>
  <c r="E305" i="16"/>
  <c r="F305" i="16" s="1"/>
  <c r="G305" i="16" s="1"/>
  <c r="H305" i="16" s="1"/>
  <c r="I305" i="16" s="1"/>
  <c r="J305" i="16" s="1"/>
  <c r="O304" i="16"/>
  <c r="N304" i="16"/>
  <c r="M304" i="16"/>
  <c r="L304" i="16"/>
  <c r="K304" i="16"/>
  <c r="J304" i="16"/>
  <c r="I304" i="16"/>
  <c r="H304" i="16"/>
  <c r="G304" i="16"/>
  <c r="F304" i="16"/>
  <c r="E304" i="16"/>
  <c r="D304" i="16"/>
  <c r="E297" i="16"/>
  <c r="F297" i="16" s="1"/>
  <c r="G297" i="16" s="1"/>
  <c r="H297" i="16" s="1"/>
  <c r="I297" i="16" s="1"/>
  <c r="J297" i="16" s="1"/>
  <c r="K297" i="16" s="1"/>
  <c r="L297" i="16" s="1"/>
  <c r="M297" i="16" s="1"/>
  <c r="N297" i="16" s="1"/>
  <c r="O297" i="16" s="1"/>
  <c r="O296" i="16"/>
  <c r="N296" i="16"/>
  <c r="M296" i="16"/>
  <c r="L296" i="16"/>
  <c r="K296" i="16"/>
  <c r="J296" i="16"/>
  <c r="I296" i="16"/>
  <c r="H296" i="16"/>
  <c r="G296" i="16"/>
  <c r="F296" i="16"/>
  <c r="E296" i="16"/>
  <c r="D296" i="16"/>
  <c r="E289" i="16"/>
  <c r="F289" i="16" s="1"/>
  <c r="G289" i="16" s="1"/>
  <c r="H289" i="16" s="1"/>
  <c r="I289" i="16" s="1"/>
  <c r="J289" i="16" s="1"/>
  <c r="K289" i="16" s="1"/>
  <c r="L289" i="16" s="1"/>
  <c r="M289" i="16" s="1"/>
  <c r="N289" i="16" s="1"/>
  <c r="O289" i="16" s="1"/>
  <c r="O288" i="16"/>
  <c r="N288" i="16"/>
  <c r="M288" i="16"/>
  <c r="L288" i="16"/>
  <c r="K288" i="16"/>
  <c r="J288" i="16"/>
  <c r="I288" i="16"/>
  <c r="H288" i="16"/>
  <c r="G288" i="16"/>
  <c r="F288" i="16"/>
  <c r="E288" i="16"/>
  <c r="D288" i="16"/>
  <c r="E281" i="16"/>
  <c r="F281" i="16" s="1"/>
  <c r="G281" i="16" s="1"/>
  <c r="H281" i="16" s="1"/>
  <c r="I281" i="16" s="1"/>
  <c r="J281" i="16" s="1"/>
  <c r="K281" i="16" s="1"/>
  <c r="L281" i="16" s="1"/>
  <c r="M281" i="16" s="1"/>
  <c r="N281" i="16" s="1"/>
  <c r="O281" i="16" s="1"/>
  <c r="O280" i="16"/>
  <c r="N280" i="16"/>
  <c r="M280" i="16"/>
  <c r="L280" i="16"/>
  <c r="K280" i="16"/>
  <c r="J280" i="16"/>
  <c r="I280" i="16"/>
  <c r="H280" i="16"/>
  <c r="G280" i="16"/>
  <c r="F280" i="16"/>
  <c r="E280" i="16"/>
  <c r="D280" i="16"/>
  <c r="F273" i="16"/>
  <c r="G273" i="16" s="1"/>
  <c r="H273" i="16" s="1"/>
  <c r="I273" i="16" s="1"/>
  <c r="J273" i="16" s="1"/>
  <c r="K273" i="16" s="1"/>
  <c r="L273" i="16" s="1"/>
  <c r="M273" i="16" s="1"/>
  <c r="N273" i="16" s="1"/>
  <c r="O273" i="16" s="1"/>
  <c r="E273" i="16"/>
  <c r="O272" i="16"/>
  <c r="N272" i="16"/>
  <c r="M272" i="16"/>
  <c r="L272" i="16"/>
  <c r="K272" i="16"/>
  <c r="J272" i="16"/>
  <c r="I272" i="16"/>
  <c r="H272" i="16"/>
  <c r="G272" i="16"/>
  <c r="F272" i="16"/>
  <c r="E272" i="16"/>
  <c r="D272" i="16"/>
  <c r="E265" i="16"/>
  <c r="F265" i="16" s="1"/>
  <c r="G265" i="16" s="1"/>
  <c r="H265" i="16" s="1"/>
  <c r="I265" i="16" s="1"/>
  <c r="J265" i="16" s="1"/>
  <c r="K265" i="16" s="1"/>
  <c r="L265" i="16" s="1"/>
  <c r="M265" i="16" s="1"/>
  <c r="N265" i="16" s="1"/>
  <c r="O265" i="16" s="1"/>
  <c r="O264" i="16"/>
  <c r="N264" i="16"/>
  <c r="M264" i="16"/>
  <c r="L264" i="16"/>
  <c r="K264" i="16"/>
  <c r="J264" i="16"/>
  <c r="I264" i="16"/>
  <c r="H264" i="16"/>
  <c r="G264" i="16"/>
  <c r="F264" i="16"/>
  <c r="E264" i="16"/>
  <c r="D264" i="16"/>
  <c r="F257" i="16"/>
  <c r="G257" i="16" s="1"/>
  <c r="H257" i="16" s="1"/>
  <c r="I257" i="16" s="1"/>
  <c r="J257" i="16" s="1"/>
  <c r="K257" i="16" s="1"/>
  <c r="L257" i="16" s="1"/>
  <c r="M257" i="16" s="1"/>
  <c r="N257" i="16" s="1"/>
  <c r="O257" i="16" s="1"/>
  <c r="E257" i="16"/>
  <c r="O256" i="16"/>
  <c r="N256" i="16"/>
  <c r="M256" i="16"/>
  <c r="L256" i="16"/>
  <c r="K256" i="16"/>
  <c r="J256" i="16"/>
  <c r="I256" i="16"/>
  <c r="H256" i="16"/>
  <c r="G256" i="16"/>
  <c r="F256" i="16"/>
  <c r="E256" i="16"/>
  <c r="D256" i="16"/>
  <c r="E249" i="16"/>
  <c r="F249" i="16" s="1"/>
  <c r="G249" i="16" s="1"/>
  <c r="H249" i="16" s="1"/>
  <c r="I249" i="16" s="1"/>
  <c r="J249" i="16" s="1"/>
  <c r="K249" i="16" s="1"/>
  <c r="L249" i="16" s="1"/>
  <c r="M249" i="16" s="1"/>
  <c r="N249" i="16" s="1"/>
  <c r="O249" i="16" s="1"/>
  <c r="O248" i="16"/>
  <c r="N248" i="16"/>
  <c r="M248" i="16"/>
  <c r="L248" i="16"/>
  <c r="K248" i="16"/>
  <c r="J248" i="16"/>
  <c r="I248" i="16"/>
  <c r="H248" i="16"/>
  <c r="G248" i="16"/>
  <c r="F248" i="16"/>
  <c r="E248" i="16"/>
  <c r="D248" i="16"/>
  <c r="F241" i="16"/>
  <c r="G241" i="16" s="1"/>
  <c r="H241" i="16" s="1"/>
  <c r="I241" i="16" s="1"/>
  <c r="J241" i="16" s="1"/>
  <c r="K241" i="16" s="1"/>
  <c r="L241" i="16" s="1"/>
  <c r="M241" i="16" s="1"/>
  <c r="N241" i="16" s="1"/>
  <c r="O241" i="16" s="1"/>
  <c r="E241" i="16"/>
  <c r="O240" i="16"/>
  <c r="N240" i="16"/>
  <c r="M240" i="16"/>
  <c r="L240" i="16"/>
  <c r="K240" i="16"/>
  <c r="J240" i="16"/>
  <c r="I240" i="16"/>
  <c r="H240" i="16"/>
  <c r="G240" i="16"/>
  <c r="F240" i="16"/>
  <c r="E240" i="16"/>
  <c r="D240" i="16"/>
  <c r="E233" i="16"/>
  <c r="F233" i="16" s="1"/>
  <c r="G233" i="16" s="1"/>
  <c r="H233" i="16" s="1"/>
  <c r="I233" i="16" s="1"/>
  <c r="J233" i="16" s="1"/>
  <c r="K233" i="16" s="1"/>
  <c r="L233" i="16" s="1"/>
  <c r="M233" i="16" s="1"/>
  <c r="N233" i="16" s="1"/>
  <c r="O233" i="16" s="1"/>
  <c r="O232" i="16"/>
  <c r="N232" i="16"/>
  <c r="M232" i="16"/>
  <c r="L232" i="16"/>
  <c r="K232" i="16"/>
  <c r="J232" i="16"/>
  <c r="I232" i="16"/>
  <c r="H232" i="16"/>
  <c r="G232" i="16"/>
  <c r="F232" i="16"/>
  <c r="E232" i="16"/>
  <c r="D232" i="16"/>
  <c r="F225" i="16"/>
  <c r="G225" i="16" s="1"/>
  <c r="H225" i="16" s="1"/>
  <c r="I225" i="16" s="1"/>
  <c r="J225" i="16" s="1"/>
  <c r="K225" i="16" s="1"/>
  <c r="L225" i="16" s="1"/>
  <c r="M225" i="16" s="1"/>
  <c r="N225" i="16" s="1"/>
  <c r="O225" i="16" s="1"/>
  <c r="E225" i="16"/>
  <c r="O224" i="16"/>
  <c r="N224" i="16"/>
  <c r="M224" i="16"/>
  <c r="L224" i="16"/>
  <c r="K224" i="16"/>
  <c r="J224" i="16"/>
  <c r="I224" i="16"/>
  <c r="H224" i="16"/>
  <c r="G224" i="16"/>
  <c r="F224" i="16"/>
  <c r="E224" i="16"/>
  <c r="D224" i="16"/>
  <c r="E217" i="16"/>
  <c r="F217" i="16" s="1"/>
  <c r="G217" i="16" s="1"/>
  <c r="H217" i="16" s="1"/>
  <c r="I217" i="16" s="1"/>
  <c r="J217" i="16" s="1"/>
  <c r="K217" i="16" s="1"/>
  <c r="L217" i="16" s="1"/>
  <c r="M217" i="16" s="1"/>
  <c r="N217" i="16" s="1"/>
  <c r="O217" i="16" s="1"/>
  <c r="O216" i="16"/>
  <c r="N216" i="16"/>
  <c r="M216" i="16"/>
  <c r="L216" i="16"/>
  <c r="K216" i="16"/>
  <c r="J216" i="16"/>
  <c r="I216" i="16"/>
  <c r="H216" i="16"/>
  <c r="G216" i="16"/>
  <c r="F216" i="16"/>
  <c r="E216" i="16"/>
  <c r="D216" i="16"/>
  <c r="F210" i="16"/>
  <c r="G210" i="16" s="1"/>
  <c r="H210" i="16" s="1"/>
  <c r="I210" i="16" s="1"/>
  <c r="J210" i="16" s="1"/>
  <c r="K210" i="16" s="1"/>
  <c r="L210" i="16" s="1"/>
  <c r="M210" i="16" s="1"/>
  <c r="N210" i="16" s="1"/>
  <c r="O210" i="16" s="1"/>
  <c r="E210" i="16"/>
  <c r="O209" i="16"/>
  <c r="N209" i="16"/>
  <c r="M209" i="16"/>
  <c r="L209" i="16"/>
  <c r="K209" i="16"/>
  <c r="J209" i="16"/>
  <c r="I209" i="16"/>
  <c r="H209" i="16"/>
  <c r="G209" i="16"/>
  <c r="F209" i="16"/>
  <c r="E209" i="16"/>
  <c r="D209" i="16"/>
  <c r="E203" i="16"/>
  <c r="F203" i="16" s="1"/>
  <c r="G203" i="16" s="1"/>
  <c r="H203" i="16" s="1"/>
  <c r="I203" i="16" s="1"/>
  <c r="J203" i="16" s="1"/>
  <c r="K203" i="16" s="1"/>
  <c r="L203" i="16" s="1"/>
  <c r="M203" i="16" s="1"/>
  <c r="N203" i="16" s="1"/>
  <c r="O203" i="16" s="1"/>
  <c r="O202" i="16"/>
  <c r="N202" i="16"/>
  <c r="M202" i="16"/>
  <c r="L202" i="16"/>
  <c r="K202" i="16"/>
  <c r="J202" i="16"/>
  <c r="I202" i="16"/>
  <c r="H202" i="16"/>
  <c r="G202" i="16"/>
  <c r="F202" i="16"/>
  <c r="E202" i="16"/>
  <c r="D202" i="16"/>
  <c r="E196" i="16"/>
  <c r="F196" i="16" s="1"/>
  <c r="G196" i="16" s="1"/>
  <c r="H196" i="16" s="1"/>
  <c r="I196" i="16" s="1"/>
  <c r="J196" i="16" s="1"/>
  <c r="K196" i="16" s="1"/>
  <c r="L196" i="16" s="1"/>
  <c r="M196" i="16" s="1"/>
  <c r="N196" i="16" s="1"/>
  <c r="O196" i="16" s="1"/>
  <c r="O195" i="16"/>
  <c r="N195" i="16"/>
  <c r="M195" i="16"/>
  <c r="L195" i="16"/>
  <c r="K195" i="16"/>
  <c r="J195" i="16"/>
  <c r="I195" i="16"/>
  <c r="H195" i="16"/>
  <c r="G195" i="16"/>
  <c r="F195" i="16"/>
  <c r="E195" i="16"/>
  <c r="D195" i="16"/>
  <c r="G189" i="16"/>
  <c r="H189" i="16" s="1"/>
  <c r="I189" i="16" s="1"/>
  <c r="J189" i="16" s="1"/>
  <c r="K189" i="16" s="1"/>
  <c r="L189" i="16" s="1"/>
  <c r="M189" i="16" s="1"/>
  <c r="N189" i="16" s="1"/>
  <c r="O189" i="16" s="1"/>
  <c r="E189" i="16"/>
  <c r="F189" i="16" s="1"/>
  <c r="O188" i="16"/>
  <c r="N188" i="16"/>
  <c r="M188" i="16"/>
  <c r="L188" i="16"/>
  <c r="K188" i="16"/>
  <c r="J188" i="16"/>
  <c r="I188" i="16"/>
  <c r="H188" i="16"/>
  <c r="G188" i="16"/>
  <c r="F188" i="16"/>
  <c r="E188" i="16"/>
  <c r="D188" i="16"/>
  <c r="E182" i="16"/>
  <c r="F182" i="16" s="1"/>
  <c r="G182" i="16" s="1"/>
  <c r="H182" i="16" s="1"/>
  <c r="I182" i="16" s="1"/>
  <c r="J182" i="16" s="1"/>
  <c r="K182" i="16" s="1"/>
  <c r="L182" i="16" s="1"/>
  <c r="M182" i="16" s="1"/>
  <c r="N182" i="16" s="1"/>
  <c r="O182" i="16" s="1"/>
  <c r="O181" i="16"/>
  <c r="N181" i="16"/>
  <c r="M181" i="16"/>
  <c r="L181" i="16"/>
  <c r="K181" i="16"/>
  <c r="J181" i="16"/>
  <c r="I181" i="16"/>
  <c r="H181" i="16"/>
  <c r="G181" i="16"/>
  <c r="F181" i="16"/>
  <c r="E181" i="16"/>
  <c r="D181" i="16"/>
  <c r="G175" i="16"/>
  <c r="H175" i="16" s="1"/>
  <c r="I175" i="16" s="1"/>
  <c r="J175" i="16" s="1"/>
  <c r="K175" i="16" s="1"/>
  <c r="L175" i="16" s="1"/>
  <c r="M175" i="16" s="1"/>
  <c r="N175" i="16" s="1"/>
  <c r="O175" i="16" s="1"/>
  <c r="E175" i="16"/>
  <c r="F175" i="16" s="1"/>
  <c r="O174" i="16"/>
  <c r="N174" i="16"/>
  <c r="M174" i="16"/>
  <c r="L174" i="16"/>
  <c r="K174" i="16"/>
  <c r="J174" i="16"/>
  <c r="I174" i="16"/>
  <c r="H174" i="16"/>
  <c r="G174" i="16"/>
  <c r="F174" i="16"/>
  <c r="E174" i="16"/>
  <c r="D174" i="16"/>
  <c r="F168" i="16"/>
  <c r="G168" i="16" s="1"/>
  <c r="H168" i="16" s="1"/>
  <c r="I168" i="16" s="1"/>
  <c r="J168" i="16" s="1"/>
  <c r="K168" i="16" s="1"/>
  <c r="L168" i="16" s="1"/>
  <c r="M168" i="16" s="1"/>
  <c r="N168" i="16" s="1"/>
  <c r="O168" i="16" s="1"/>
  <c r="E168" i="16"/>
  <c r="O167" i="16"/>
  <c r="N167" i="16"/>
  <c r="M167" i="16"/>
  <c r="L167" i="16"/>
  <c r="K167" i="16"/>
  <c r="J167" i="16"/>
  <c r="I167" i="16"/>
  <c r="H167" i="16"/>
  <c r="G167" i="16"/>
  <c r="F167" i="16"/>
  <c r="E167" i="16"/>
  <c r="D167" i="16"/>
  <c r="G161" i="16"/>
  <c r="H161" i="16" s="1"/>
  <c r="I161" i="16" s="1"/>
  <c r="J161" i="16" s="1"/>
  <c r="K161" i="16" s="1"/>
  <c r="L161" i="16" s="1"/>
  <c r="M161" i="16" s="1"/>
  <c r="N161" i="16" s="1"/>
  <c r="O161" i="16" s="1"/>
  <c r="E161" i="16"/>
  <c r="F161" i="16" s="1"/>
  <c r="O160" i="16"/>
  <c r="N160" i="16"/>
  <c r="M160" i="16"/>
  <c r="L160" i="16"/>
  <c r="K160" i="16"/>
  <c r="J160" i="16"/>
  <c r="I160" i="16"/>
  <c r="H160" i="16"/>
  <c r="G160" i="16"/>
  <c r="F160" i="16"/>
  <c r="E160" i="16"/>
  <c r="D160" i="16"/>
  <c r="E154" i="16"/>
  <c r="F154" i="16" s="1"/>
  <c r="G154" i="16" s="1"/>
  <c r="H154" i="16" s="1"/>
  <c r="I154" i="16" s="1"/>
  <c r="J154" i="16" s="1"/>
  <c r="K154" i="16" s="1"/>
  <c r="L154" i="16" s="1"/>
  <c r="M154" i="16" s="1"/>
  <c r="N154" i="16" s="1"/>
  <c r="O154" i="16" s="1"/>
  <c r="O153" i="16"/>
  <c r="N153" i="16"/>
  <c r="M153" i="16"/>
  <c r="L153" i="16"/>
  <c r="K153" i="16"/>
  <c r="J153" i="16"/>
  <c r="I153" i="16"/>
  <c r="H153" i="16"/>
  <c r="G153" i="16"/>
  <c r="F153" i="16"/>
  <c r="E153" i="16"/>
  <c r="D153" i="16"/>
  <c r="G147" i="16"/>
  <c r="H147" i="16" s="1"/>
  <c r="I147" i="16" s="1"/>
  <c r="J147" i="16" s="1"/>
  <c r="K147" i="16" s="1"/>
  <c r="L147" i="16" s="1"/>
  <c r="M147" i="16" s="1"/>
  <c r="N147" i="16" s="1"/>
  <c r="O147" i="16" s="1"/>
  <c r="E147" i="16"/>
  <c r="F147" i="16" s="1"/>
  <c r="O146" i="16"/>
  <c r="N146" i="16"/>
  <c r="M146" i="16"/>
  <c r="L146" i="16"/>
  <c r="K146" i="16"/>
  <c r="J146" i="16"/>
  <c r="I146" i="16"/>
  <c r="H146" i="16"/>
  <c r="G146" i="16"/>
  <c r="F146" i="16"/>
  <c r="E146" i="16"/>
  <c r="D146" i="16"/>
  <c r="E140" i="16"/>
  <c r="F140" i="16" s="1"/>
  <c r="G140" i="16" s="1"/>
  <c r="H140" i="16" s="1"/>
  <c r="I140" i="16" s="1"/>
  <c r="J140" i="16" s="1"/>
  <c r="K140" i="16" s="1"/>
  <c r="L140" i="16" s="1"/>
  <c r="M140" i="16" s="1"/>
  <c r="N140" i="16" s="1"/>
  <c r="O140" i="16" s="1"/>
  <c r="O139" i="16"/>
  <c r="N139" i="16"/>
  <c r="M139" i="16"/>
  <c r="L139" i="16"/>
  <c r="K139" i="16"/>
  <c r="J139" i="16"/>
  <c r="I139" i="16"/>
  <c r="H139" i="16"/>
  <c r="G139" i="16"/>
  <c r="F139" i="16"/>
  <c r="E139" i="16"/>
  <c r="D139" i="16"/>
  <c r="G133" i="16"/>
  <c r="H133" i="16" s="1"/>
  <c r="I133" i="16" s="1"/>
  <c r="J133" i="16" s="1"/>
  <c r="K133" i="16" s="1"/>
  <c r="L133" i="16" s="1"/>
  <c r="M133" i="16" s="1"/>
  <c r="N133" i="16" s="1"/>
  <c r="O133" i="16" s="1"/>
  <c r="E133" i="16"/>
  <c r="F133" i="16" s="1"/>
  <c r="O132" i="16"/>
  <c r="N132" i="16"/>
  <c r="M132" i="16"/>
  <c r="L132" i="16"/>
  <c r="K132" i="16"/>
  <c r="J132" i="16"/>
  <c r="I132" i="16"/>
  <c r="H132" i="16"/>
  <c r="G132" i="16"/>
  <c r="F132" i="16"/>
  <c r="E132" i="16"/>
  <c r="D132" i="16"/>
  <c r="E126" i="16"/>
  <c r="F126" i="16" s="1"/>
  <c r="G126" i="16" s="1"/>
  <c r="H126" i="16" s="1"/>
  <c r="I126" i="16" s="1"/>
  <c r="J126" i="16" s="1"/>
  <c r="K126" i="16" s="1"/>
  <c r="L126" i="16" s="1"/>
  <c r="M126" i="16" s="1"/>
  <c r="N126" i="16" s="1"/>
  <c r="O126" i="16" s="1"/>
  <c r="O125" i="16"/>
  <c r="N125" i="16"/>
  <c r="M125" i="16"/>
  <c r="L125" i="16"/>
  <c r="K125" i="16"/>
  <c r="J125" i="16"/>
  <c r="I125" i="16"/>
  <c r="H125" i="16"/>
  <c r="G125" i="16"/>
  <c r="F125" i="16"/>
  <c r="E125" i="16"/>
  <c r="D125" i="16"/>
  <c r="G119" i="16"/>
  <c r="H119" i="16" s="1"/>
  <c r="I119" i="16" s="1"/>
  <c r="J119" i="16" s="1"/>
  <c r="K119" i="16" s="1"/>
  <c r="L119" i="16" s="1"/>
  <c r="M119" i="16" s="1"/>
  <c r="N119" i="16" s="1"/>
  <c r="O119" i="16" s="1"/>
  <c r="E119" i="16"/>
  <c r="F119" i="16" s="1"/>
  <c r="O118" i="16"/>
  <c r="N118" i="16"/>
  <c r="M118" i="16"/>
  <c r="L118" i="16"/>
  <c r="K118" i="16"/>
  <c r="J118" i="16"/>
  <c r="I118" i="16"/>
  <c r="H118" i="16"/>
  <c r="G118" i="16"/>
  <c r="F118" i="16"/>
  <c r="E118" i="16"/>
  <c r="D118" i="16"/>
  <c r="E112" i="16"/>
  <c r="F112" i="16" s="1"/>
  <c r="G112" i="16" s="1"/>
  <c r="H112" i="16" s="1"/>
  <c r="I112" i="16" s="1"/>
  <c r="J112" i="16" s="1"/>
  <c r="K112" i="16" s="1"/>
  <c r="L112" i="16" s="1"/>
  <c r="M112" i="16" s="1"/>
  <c r="N112" i="16" s="1"/>
  <c r="O112" i="16" s="1"/>
  <c r="O111" i="16"/>
  <c r="N111" i="16"/>
  <c r="M111" i="16"/>
  <c r="L111" i="16"/>
  <c r="K111" i="16"/>
  <c r="J111" i="16"/>
  <c r="I111" i="16"/>
  <c r="H111" i="16"/>
  <c r="G111" i="16"/>
  <c r="F111" i="16"/>
  <c r="E111" i="16"/>
  <c r="D111" i="16"/>
  <c r="E105" i="16"/>
  <c r="F105" i="16" s="1"/>
  <c r="G105" i="16" s="1"/>
  <c r="H105" i="16" s="1"/>
  <c r="I105" i="16" s="1"/>
  <c r="J105" i="16" s="1"/>
  <c r="K105" i="16" s="1"/>
  <c r="L105" i="16" s="1"/>
  <c r="M105" i="16" s="1"/>
  <c r="N105" i="16" s="1"/>
  <c r="O105" i="16" s="1"/>
  <c r="O104" i="16"/>
  <c r="N104" i="16"/>
  <c r="M104" i="16"/>
  <c r="L104" i="16"/>
  <c r="K104" i="16"/>
  <c r="J104" i="16"/>
  <c r="I104" i="16"/>
  <c r="H104" i="16"/>
  <c r="G104" i="16"/>
  <c r="F104" i="16"/>
  <c r="E104" i="16"/>
  <c r="D104" i="16"/>
  <c r="E98" i="16"/>
  <c r="F98" i="16" s="1"/>
  <c r="G98" i="16" s="1"/>
  <c r="H98" i="16" s="1"/>
  <c r="I98" i="16" s="1"/>
  <c r="J98" i="16" s="1"/>
  <c r="K98" i="16" s="1"/>
  <c r="L98" i="16" s="1"/>
  <c r="M98" i="16" s="1"/>
  <c r="N98" i="16" s="1"/>
  <c r="O98" i="16" s="1"/>
  <c r="O97" i="16"/>
  <c r="N97" i="16"/>
  <c r="M97" i="16"/>
  <c r="L97" i="16"/>
  <c r="K97" i="16"/>
  <c r="J97" i="16"/>
  <c r="I97" i="16"/>
  <c r="H97" i="16"/>
  <c r="G97" i="16"/>
  <c r="F97" i="16"/>
  <c r="E97" i="16"/>
  <c r="D97" i="16"/>
  <c r="E91" i="16"/>
  <c r="F91" i="16" s="1"/>
  <c r="G91" i="16" s="1"/>
  <c r="H91" i="16" s="1"/>
  <c r="I91" i="16" s="1"/>
  <c r="J91" i="16" s="1"/>
  <c r="K91" i="16" s="1"/>
  <c r="L91" i="16" s="1"/>
  <c r="M91" i="16" s="1"/>
  <c r="N91" i="16" s="1"/>
  <c r="O91" i="16" s="1"/>
  <c r="O90" i="16"/>
  <c r="N90" i="16"/>
  <c r="M90" i="16"/>
  <c r="L90" i="16"/>
  <c r="K90" i="16"/>
  <c r="J90" i="16"/>
  <c r="I90" i="16"/>
  <c r="H90" i="16"/>
  <c r="G90" i="16"/>
  <c r="F90" i="16"/>
  <c r="E90" i="16"/>
  <c r="D90" i="16"/>
  <c r="F84" i="16"/>
  <c r="G84" i="16" s="1"/>
  <c r="H84" i="16" s="1"/>
  <c r="I84" i="16" s="1"/>
  <c r="J84" i="16" s="1"/>
  <c r="K84" i="16" s="1"/>
  <c r="L84" i="16" s="1"/>
  <c r="M84" i="16" s="1"/>
  <c r="N84" i="16" s="1"/>
  <c r="O84" i="16" s="1"/>
  <c r="E84" i="16"/>
  <c r="O83" i="16"/>
  <c r="N83" i="16"/>
  <c r="M83" i="16"/>
  <c r="L83" i="16"/>
  <c r="K83" i="16"/>
  <c r="J83" i="16"/>
  <c r="I83" i="16"/>
  <c r="H83" i="16"/>
  <c r="G83" i="16"/>
  <c r="F83" i="16"/>
  <c r="E83" i="16"/>
  <c r="D83" i="16"/>
  <c r="E77" i="16"/>
  <c r="F77" i="16" s="1"/>
  <c r="G77" i="16" s="1"/>
  <c r="H77" i="16" s="1"/>
  <c r="I77" i="16" s="1"/>
  <c r="J77" i="16" s="1"/>
  <c r="K77" i="16" s="1"/>
  <c r="L77" i="16" s="1"/>
  <c r="M77" i="16" s="1"/>
  <c r="N77" i="16" s="1"/>
  <c r="O77" i="16" s="1"/>
  <c r="O76" i="16"/>
  <c r="N76" i="16"/>
  <c r="M76" i="16"/>
  <c r="L76" i="16"/>
  <c r="K76" i="16"/>
  <c r="J76" i="16"/>
  <c r="I76" i="16"/>
  <c r="H76" i="16"/>
  <c r="G76" i="16"/>
  <c r="F76" i="16"/>
  <c r="E76" i="16"/>
  <c r="D76" i="16"/>
  <c r="E70" i="16"/>
  <c r="F70" i="16" s="1"/>
  <c r="G70" i="16" s="1"/>
  <c r="H70" i="16" s="1"/>
  <c r="I70" i="16" s="1"/>
  <c r="J70" i="16" s="1"/>
  <c r="K70" i="16" s="1"/>
  <c r="L70" i="16" s="1"/>
  <c r="M70" i="16" s="1"/>
  <c r="N70" i="16" s="1"/>
  <c r="O70" i="16" s="1"/>
  <c r="O69" i="16"/>
  <c r="N69" i="16"/>
  <c r="M69" i="16"/>
  <c r="L69" i="16"/>
  <c r="K69" i="16"/>
  <c r="J69" i="16"/>
  <c r="I69" i="16"/>
  <c r="H69" i="16"/>
  <c r="G69" i="16"/>
  <c r="F69" i="16"/>
  <c r="E69" i="16"/>
  <c r="D69" i="16"/>
  <c r="E63" i="16"/>
  <c r="F63" i="16" s="1"/>
  <c r="G63" i="16" s="1"/>
  <c r="H63" i="16" s="1"/>
  <c r="I63" i="16" s="1"/>
  <c r="J63" i="16" s="1"/>
  <c r="K63" i="16" s="1"/>
  <c r="L63" i="16" s="1"/>
  <c r="M63" i="16" s="1"/>
  <c r="N63" i="16" s="1"/>
  <c r="O63" i="16" s="1"/>
  <c r="O62" i="16"/>
  <c r="N62" i="16"/>
  <c r="M62" i="16"/>
  <c r="L62" i="16"/>
  <c r="K62" i="16"/>
  <c r="J62" i="16"/>
  <c r="I62" i="16"/>
  <c r="H62" i="16"/>
  <c r="G62" i="16"/>
  <c r="F62" i="16"/>
  <c r="E62" i="16"/>
  <c r="D62" i="16"/>
  <c r="E56" i="16"/>
  <c r="F56" i="16" s="1"/>
  <c r="G56" i="16" s="1"/>
  <c r="H56" i="16" s="1"/>
  <c r="I56" i="16" s="1"/>
  <c r="J56" i="16" s="1"/>
  <c r="K56" i="16" s="1"/>
  <c r="L56" i="16" s="1"/>
  <c r="M56" i="16" s="1"/>
  <c r="N56" i="16" s="1"/>
  <c r="O56" i="16" s="1"/>
  <c r="O55" i="16"/>
  <c r="N55" i="16"/>
  <c r="M55" i="16"/>
  <c r="L55" i="16"/>
  <c r="K55" i="16"/>
  <c r="J55" i="16"/>
  <c r="I55" i="16"/>
  <c r="H55" i="16"/>
  <c r="G55" i="16"/>
  <c r="F55" i="16"/>
  <c r="E55" i="16"/>
  <c r="D55" i="16"/>
  <c r="E49" i="16"/>
  <c r="F49" i="16" s="1"/>
  <c r="G49" i="16" s="1"/>
  <c r="H49" i="16" s="1"/>
  <c r="I49" i="16" s="1"/>
  <c r="J49" i="16" s="1"/>
  <c r="K49" i="16" s="1"/>
  <c r="L49" i="16" s="1"/>
  <c r="M49" i="16" s="1"/>
  <c r="N49" i="16" s="1"/>
  <c r="O49" i="16" s="1"/>
  <c r="O48" i="16"/>
  <c r="N48" i="16"/>
  <c r="M48" i="16"/>
  <c r="L48" i="16"/>
  <c r="K48" i="16"/>
  <c r="J48" i="16"/>
  <c r="I48" i="16"/>
  <c r="H48" i="16"/>
  <c r="G48" i="16"/>
  <c r="F48" i="16"/>
  <c r="E48" i="16"/>
  <c r="D48" i="16"/>
  <c r="E42" i="16"/>
  <c r="F42" i="16" s="1"/>
  <c r="G42" i="16" s="1"/>
  <c r="H42" i="16" s="1"/>
  <c r="I42" i="16" s="1"/>
  <c r="J42" i="16" s="1"/>
  <c r="K42" i="16" s="1"/>
  <c r="L42" i="16" s="1"/>
  <c r="M42" i="16" s="1"/>
  <c r="N42" i="16" s="1"/>
  <c r="O42" i="16" s="1"/>
  <c r="O41" i="16"/>
  <c r="N41" i="16"/>
  <c r="M41" i="16"/>
  <c r="L41" i="16"/>
  <c r="K41" i="16"/>
  <c r="J41" i="16"/>
  <c r="I41" i="16"/>
  <c r="H41" i="16"/>
  <c r="G41" i="16"/>
  <c r="F41" i="16"/>
  <c r="E41" i="16"/>
  <c r="D41" i="16"/>
  <c r="E35" i="16"/>
  <c r="F35" i="16" s="1"/>
  <c r="G35" i="16" s="1"/>
  <c r="H35" i="16" s="1"/>
  <c r="I35" i="16" s="1"/>
  <c r="J35" i="16" s="1"/>
  <c r="K35" i="16" s="1"/>
  <c r="L35" i="16" s="1"/>
  <c r="M35" i="16" s="1"/>
  <c r="N35" i="16" s="1"/>
  <c r="O35" i="16" s="1"/>
  <c r="O34" i="16"/>
  <c r="N34" i="16"/>
  <c r="M34" i="16"/>
  <c r="L34" i="16"/>
  <c r="K34" i="16"/>
  <c r="J34" i="16"/>
  <c r="I34" i="16"/>
  <c r="H34" i="16"/>
  <c r="G34" i="16"/>
  <c r="F34" i="16"/>
  <c r="E34" i="16"/>
  <c r="D34" i="16"/>
  <c r="E28" i="16"/>
  <c r="F28" i="16" s="1"/>
  <c r="G28" i="16" s="1"/>
  <c r="H28" i="16" s="1"/>
  <c r="I28" i="16" s="1"/>
  <c r="J28" i="16" s="1"/>
  <c r="K28" i="16" s="1"/>
  <c r="L28" i="16" s="1"/>
  <c r="M28" i="16" s="1"/>
  <c r="N28" i="16" s="1"/>
  <c r="O28" i="16" s="1"/>
  <c r="O27" i="16"/>
  <c r="N27" i="16"/>
  <c r="M27" i="16"/>
  <c r="L27" i="16"/>
  <c r="K27" i="16"/>
  <c r="J27" i="16"/>
  <c r="I27" i="16"/>
  <c r="H27" i="16"/>
  <c r="G27" i="16"/>
  <c r="F27" i="16"/>
  <c r="E27" i="16"/>
  <c r="D27" i="16"/>
  <c r="E21" i="16"/>
  <c r="F21" i="16" s="1"/>
  <c r="G21" i="16" s="1"/>
  <c r="H21" i="16" s="1"/>
  <c r="I21" i="16" s="1"/>
  <c r="J21" i="16" s="1"/>
  <c r="K21" i="16" s="1"/>
  <c r="L21" i="16" s="1"/>
  <c r="M21" i="16" s="1"/>
  <c r="N21" i="16" s="1"/>
  <c r="O21" i="16" s="1"/>
  <c r="O20" i="16"/>
  <c r="N20" i="16"/>
  <c r="M20" i="16"/>
  <c r="L20" i="16"/>
  <c r="K20" i="16"/>
  <c r="J20" i="16"/>
  <c r="I20" i="16"/>
  <c r="H20" i="16"/>
  <c r="G20" i="16"/>
  <c r="F20" i="16"/>
  <c r="E20" i="16"/>
  <c r="D20" i="16"/>
  <c r="E14" i="16"/>
  <c r="F14" i="16" s="1"/>
  <c r="O13" i="16"/>
  <c r="N13" i="16"/>
  <c r="M13" i="16"/>
  <c r="L13" i="16"/>
  <c r="K13" i="16"/>
  <c r="J13" i="16"/>
  <c r="I13" i="16"/>
  <c r="H13" i="16"/>
  <c r="G13" i="16"/>
  <c r="F13" i="16"/>
  <c r="E13" i="16"/>
  <c r="D13" i="16"/>
  <c r="O8" i="16"/>
  <c r="N8" i="16"/>
  <c r="M8" i="16"/>
  <c r="L8" i="16"/>
  <c r="K8" i="16"/>
  <c r="J8" i="16"/>
  <c r="I8" i="16"/>
  <c r="H8" i="16"/>
  <c r="G8" i="16"/>
  <c r="F8" i="16"/>
  <c r="E8" i="16"/>
  <c r="D8" i="16"/>
  <c r="O7" i="16"/>
  <c r="N7" i="16"/>
  <c r="M7" i="16"/>
  <c r="L7" i="16"/>
  <c r="K7" i="16"/>
  <c r="J7" i="16"/>
  <c r="I7" i="16"/>
  <c r="H7" i="16"/>
  <c r="G7" i="16"/>
  <c r="F7" i="16"/>
  <c r="E7" i="16"/>
  <c r="D7" i="16"/>
  <c r="D9" i="16" s="1"/>
  <c r="M6" i="16"/>
  <c r="O4" i="16"/>
  <c r="N4" i="16"/>
  <c r="M4" i="16"/>
  <c r="L4" i="16"/>
  <c r="K4" i="16"/>
  <c r="J4" i="16"/>
  <c r="I4" i="16"/>
  <c r="H4" i="16"/>
  <c r="G4" i="16"/>
  <c r="F4" i="16"/>
  <c r="E4" i="16"/>
  <c r="D4" i="16"/>
  <c r="E3" i="16"/>
  <c r="D3" i="16"/>
  <c r="H6" i="16" s="1"/>
  <c r="K8" i="15"/>
  <c r="L8" i="15"/>
  <c r="M8" i="15"/>
  <c r="N8" i="15"/>
  <c r="O8" i="15"/>
  <c r="J8" i="15"/>
  <c r="D20" i="15"/>
  <c r="E8" i="15"/>
  <c r="F8" i="15"/>
  <c r="G8" i="15"/>
  <c r="H8" i="15"/>
  <c r="I8" i="15"/>
  <c r="D8" i="15"/>
  <c r="K7" i="15"/>
  <c r="L7" i="15"/>
  <c r="M7" i="15"/>
  <c r="N7" i="15"/>
  <c r="O7" i="15"/>
  <c r="J7" i="15"/>
  <c r="E7" i="15"/>
  <c r="F7" i="15"/>
  <c r="G7" i="15"/>
  <c r="H7" i="15"/>
  <c r="I7" i="15"/>
  <c r="D7" i="15"/>
  <c r="D9" i="15" s="1"/>
  <c r="D22" i="15" s="1"/>
  <c r="E4" i="15"/>
  <c r="F4" i="15"/>
  <c r="G4" i="15"/>
  <c r="H4" i="15"/>
  <c r="I4" i="15"/>
  <c r="J4" i="15"/>
  <c r="K4" i="15"/>
  <c r="L4" i="15"/>
  <c r="M4" i="15"/>
  <c r="N4" i="15"/>
  <c r="O4" i="15"/>
  <c r="D4" i="15"/>
  <c r="E3" i="15"/>
  <c r="D3" i="15"/>
  <c r="L6" i="13"/>
  <c r="M6" i="13"/>
  <c r="N6" i="13"/>
  <c r="O6" i="13"/>
  <c r="P6" i="13"/>
  <c r="K6" i="13"/>
  <c r="L5" i="13"/>
  <c r="M5" i="13"/>
  <c r="N5" i="13"/>
  <c r="O5" i="13"/>
  <c r="P5" i="13"/>
  <c r="K5" i="13"/>
  <c r="F6" i="13"/>
  <c r="G6" i="13"/>
  <c r="H6" i="13"/>
  <c r="I6" i="13"/>
  <c r="J6" i="13"/>
  <c r="E6" i="13"/>
  <c r="F5" i="13"/>
  <c r="G5" i="13"/>
  <c r="H5" i="13"/>
  <c r="I5" i="13"/>
  <c r="J5" i="13"/>
  <c r="E5" i="13"/>
  <c r="F3" i="13"/>
  <c r="G3" i="13"/>
  <c r="H3" i="13"/>
  <c r="I3" i="13"/>
  <c r="J3" i="13"/>
  <c r="K3" i="13"/>
  <c r="L3" i="13"/>
  <c r="M3" i="13"/>
  <c r="N3" i="13"/>
  <c r="O3" i="13"/>
  <c r="P3" i="13"/>
  <c r="E3" i="13"/>
  <c r="F2" i="13"/>
  <c r="E2" i="13"/>
  <c r="M1" i="12"/>
  <c r="AA1" i="12" s="1"/>
  <c r="N1" i="12"/>
  <c r="AB1" i="12" s="1"/>
  <c r="O1" i="12"/>
  <c r="AC1" i="12" s="1"/>
  <c r="P1" i="12"/>
  <c r="AD1" i="12" s="1"/>
  <c r="Q1" i="12"/>
  <c r="AE1" i="12" s="1"/>
  <c r="R1" i="12"/>
  <c r="AF1" i="12" s="1"/>
  <c r="S1" i="12"/>
  <c r="AG1" i="12" s="1"/>
  <c r="T1" i="12"/>
  <c r="AH1" i="12" s="1"/>
  <c r="U1" i="12"/>
  <c r="AI1" i="12" s="1"/>
  <c r="V1" i="12"/>
  <c r="AJ1" i="12" s="1"/>
  <c r="W1" i="12"/>
  <c r="AK1" i="12" s="1"/>
  <c r="L1" i="12"/>
  <c r="Z1" i="12" s="1"/>
  <c r="Y29" i="12"/>
  <c r="AK29" i="12" s="1"/>
  <c r="V29" i="12"/>
  <c r="T29" i="12"/>
  <c r="S29" i="12"/>
  <c r="R29" i="12"/>
  <c r="Q29" i="12"/>
  <c r="P29" i="12"/>
  <c r="O29" i="12"/>
  <c r="N29" i="12"/>
  <c r="M29" i="12"/>
  <c r="L29" i="12"/>
  <c r="Y28" i="12"/>
  <c r="AH28" i="12" s="1"/>
  <c r="W28" i="12"/>
  <c r="V28" i="12"/>
  <c r="U28" i="12"/>
  <c r="T28" i="12"/>
  <c r="S28" i="12"/>
  <c r="R28" i="12"/>
  <c r="Q28" i="12"/>
  <c r="P28" i="12"/>
  <c r="O28" i="12"/>
  <c r="N28" i="12"/>
  <c r="M28" i="12"/>
  <c r="L28" i="12"/>
  <c r="Y27" i="12"/>
  <c r="AK27" i="12" s="1"/>
  <c r="W27" i="12"/>
  <c r="V27" i="12"/>
  <c r="U27" i="12"/>
  <c r="T27" i="12"/>
  <c r="S27" i="12"/>
  <c r="R27" i="12"/>
  <c r="Q27" i="12"/>
  <c r="P27" i="12"/>
  <c r="O27" i="12"/>
  <c r="N27" i="12"/>
  <c r="M27" i="12"/>
  <c r="L27" i="12"/>
  <c r="Y26" i="12"/>
  <c r="AK26" i="12" s="1"/>
  <c r="W26" i="12"/>
  <c r="V26" i="12"/>
  <c r="U26" i="12"/>
  <c r="T26" i="12"/>
  <c r="S26" i="12"/>
  <c r="R26" i="12"/>
  <c r="Q26" i="12"/>
  <c r="P26" i="12"/>
  <c r="O26" i="12"/>
  <c r="N26" i="12"/>
  <c r="M26" i="12"/>
  <c r="L26" i="12"/>
  <c r="Y25" i="12"/>
  <c r="AK25" i="12" s="1"/>
  <c r="W25" i="12"/>
  <c r="V25" i="12"/>
  <c r="U25" i="12"/>
  <c r="T25" i="12"/>
  <c r="S25" i="12"/>
  <c r="R25" i="12"/>
  <c r="Q25" i="12"/>
  <c r="P25" i="12"/>
  <c r="O25" i="12"/>
  <c r="N25" i="12"/>
  <c r="M25" i="12"/>
  <c r="L25" i="12"/>
  <c r="H25" i="12"/>
  <c r="Y24" i="12"/>
  <c r="AI24" i="12" s="1"/>
  <c r="W24" i="12"/>
  <c r="V24" i="12"/>
  <c r="U24" i="12"/>
  <c r="T24" i="12"/>
  <c r="S24" i="12"/>
  <c r="R24" i="12"/>
  <c r="Q24" i="12"/>
  <c r="P24" i="12"/>
  <c r="O24" i="12"/>
  <c r="N24" i="12"/>
  <c r="M24" i="12"/>
  <c r="L24" i="12"/>
  <c r="Y23" i="12"/>
  <c r="AK23" i="12" s="1"/>
  <c r="W23" i="12"/>
  <c r="V23" i="12"/>
  <c r="U23" i="12"/>
  <c r="T23" i="12"/>
  <c r="S23" i="12"/>
  <c r="R23" i="12"/>
  <c r="Q23" i="12"/>
  <c r="P23" i="12"/>
  <c r="O23" i="12"/>
  <c r="N23" i="12"/>
  <c r="M23" i="12"/>
  <c r="L23" i="12"/>
  <c r="Y22" i="12"/>
  <c r="AK22" i="12" s="1"/>
  <c r="W22" i="12"/>
  <c r="V22" i="12"/>
  <c r="U22" i="12"/>
  <c r="T22" i="12"/>
  <c r="S22" i="12"/>
  <c r="R22" i="12"/>
  <c r="Q22" i="12"/>
  <c r="P22" i="12"/>
  <c r="O22" i="12"/>
  <c r="N22" i="12"/>
  <c r="M22" i="12"/>
  <c r="L22" i="12"/>
  <c r="Y21" i="12"/>
  <c r="AI21" i="12" s="1"/>
  <c r="W21" i="12"/>
  <c r="V21" i="12"/>
  <c r="U21" i="12"/>
  <c r="T21" i="12"/>
  <c r="S21" i="12"/>
  <c r="R21" i="12"/>
  <c r="Q21" i="12"/>
  <c r="P21" i="12"/>
  <c r="O21" i="12"/>
  <c r="N21" i="12"/>
  <c r="M21" i="12"/>
  <c r="L21" i="12"/>
  <c r="Y20" i="12"/>
  <c r="AK20" i="12" s="1"/>
  <c r="W20" i="12"/>
  <c r="V20" i="12"/>
  <c r="U20" i="12"/>
  <c r="T20" i="12"/>
  <c r="S20" i="12"/>
  <c r="R20" i="12"/>
  <c r="Q20" i="12"/>
  <c r="P20" i="12"/>
  <c r="O20" i="12"/>
  <c r="N20" i="12"/>
  <c r="M20" i="12"/>
  <c r="L20" i="12"/>
  <c r="Y19" i="12"/>
  <c r="AG19" i="12" s="1"/>
  <c r="W19" i="12"/>
  <c r="V19" i="12"/>
  <c r="U19" i="12"/>
  <c r="T19" i="12"/>
  <c r="S19" i="12"/>
  <c r="R19" i="12"/>
  <c r="H18" i="12"/>
  <c r="H22" i="12" s="1"/>
  <c r="AH11" i="12"/>
  <c r="AK10" i="12"/>
  <c r="AK8" i="12"/>
  <c r="AK6" i="12"/>
  <c r="AI4" i="12"/>
  <c r="E9" i="16" l="1"/>
  <c r="AC32" i="12"/>
  <c r="AJ32" i="12"/>
  <c r="AA32" i="12"/>
  <c r="Z32" i="12"/>
  <c r="AD32" i="12"/>
  <c r="AF32" i="12"/>
  <c r="AH32" i="12"/>
  <c r="AK32" i="12"/>
  <c r="AB32" i="12"/>
  <c r="AI32" i="12"/>
  <c r="AG32" i="12"/>
  <c r="AE32" i="12"/>
  <c r="AK31" i="12"/>
  <c r="AF31" i="12"/>
  <c r="AA31" i="12"/>
  <c r="Z31" i="12"/>
  <c r="AG31" i="12"/>
  <c r="AB31" i="12"/>
  <c r="AH31" i="12"/>
  <c r="AC31" i="12"/>
  <c r="AI31" i="12"/>
  <c r="AD31" i="12"/>
  <c r="AJ31" i="12"/>
  <c r="AE31" i="12"/>
  <c r="M33" i="12"/>
  <c r="Q33" i="12"/>
  <c r="U33" i="12"/>
  <c r="N33" i="12"/>
  <c r="R33" i="12"/>
  <c r="V33" i="12"/>
  <c r="O33" i="12"/>
  <c r="S33" i="12"/>
  <c r="W33" i="12"/>
  <c r="P33" i="12"/>
  <c r="T33" i="12"/>
  <c r="L33" i="12"/>
  <c r="U29" i="12"/>
  <c r="S30" i="12"/>
  <c r="AG13" i="12" s="1"/>
  <c r="M30" i="12"/>
  <c r="AA13" i="12" s="1"/>
  <c r="Q30" i="12"/>
  <c r="AE13" i="12" s="1"/>
  <c r="U30" i="12"/>
  <c r="AI13" i="12" s="1"/>
  <c r="N30" i="12"/>
  <c r="AB13" i="12" s="1"/>
  <c r="R30" i="12"/>
  <c r="AF13" i="12" s="1"/>
  <c r="V30" i="12"/>
  <c r="AJ13" i="12" s="1"/>
  <c r="O30" i="12"/>
  <c r="AC13" i="12" s="1"/>
  <c r="W30" i="12"/>
  <c r="AK13" i="12" s="1"/>
  <c r="P30" i="12"/>
  <c r="AD13" i="12" s="1"/>
  <c r="T30" i="12"/>
  <c r="AH13" i="12" s="1"/>
  <c r="L30" i="12"/>
  <c r="Z13" i="12" s="1"/>
  <c r="AA33" i="12"/>
  <c r="AG33" i="12"/>
  <c r="AG16" i="12" s="1"/>
  <c r="Z33" i="12"/>
  <c r="Z16" i="12" s="1"/>
  <c r="AC33" i="12"/>
  <c r="AC16" i="12" s="1"/>
  <c r="AJ33" i="12"/>
  <c r="AJ16" i="12" s="1"/>
  <c r="AH33" i="12"/>
  <c r="AH16" i="12" s="1"/>
  <c r="AF33" i="12"/>
  <c r="AF16" i="12" s="1"/>
  <c r="AI33" i="12"/>
  <c r="AI16" i="12" s="1"/>
  <c r="AD33" i="12"/>
  <c r="AD16" i="12" s="1"/>
  <c r="AK33" i="12"/>
  <c r="AK16" i="12" s="1"/>
  <c r="W2" i="12" s="1"/>
  <c r="AB33" i="12"/>
  <c r="AB16" i="12" s="1"/>
  <c r="AE33" i="12"/>
  <c r="AE16" i="12" s="1"/>
  <c r="W29" i="12"/>
  <c r="AK12" i="12" s="1"/>
  <c r="L19" i="12"/>
  <c r="Q32" i="12"/>
  <c r="AE15" i="12" s="1"/>
  <c r="U32" i="12"/>
  <c r="AI15" i="12" s="1"/>
  <c r="L32" i="12"/>
  <c r="Z15" i="12" s="1"/>
  <c r="N32" i="12"/>
  <c r="AB15" i="12" s="1"/>
  <c r="R32" i="12"/>
  <c r="AF15" i="12" s="1"/>
  <c r="V32" i="12"/>
  <c r="AJ15" i="12" s="1"/>
  <c r="O32" i="12"/>
  <c r="AC15" i="12" s="1"/>
  <c r="S32" i="12"/>
  <c r="AG15" i="12" s="1"/>
  <c r="W32" i="12"/>
  <c r="AK15" i="12" s="1"/>
  <c r="P32" i="12"/>
  <c r="AD15" i="12" s="1"/>
  <c r="T32" i="12"/>
  <c r="AH15" i="12" s="1"/>
  <c r="M32" i="12"/>
  <c r="AA15" i="12" s="1"/>
  <c r="M31" i="12"/>
  <c r="AA14" i="12" s="1"/>
  <c r="Q31" i="12"/>
  <c r="AE14" i="12" s="1"/>
  <c r="U31" i="12"/>
  <c r="AI14" i="12" s="1"/>
  <c r="N31" i="12"/>
  <c r="AB14" i="12" s="1"/>
  <c r="R31" i="12"/>
  <c r="AF14" i="12" s="1"/>
  <c r="V31" i="12"/>
  <c r="AJ14" i="12" s="1"/>
  <c r="O31" i="12"/>
  <c r="AC14" i="12" s="1"/>
  <c r="S31" i="12"/>
  <c r="AG14" i="12" s="1"/>
  <c r="W31" i="12"/>
  <c r="AK14" i="12" s="1"/>
  <c r="P31" i="12"/>
  <c r="AD14" i="12" s="1"/>
  <c r="T31" i="12"/>
  <c r="AH14" i="12" s="1"/>
  <c r="L31" i="12"/>
  <c r="Z14" i="12" s="1"/>
  <c r="AK3" i="12"/>
  <c r="O19" i="12"/>
  <c r="N19" i="12"/>
  <c r="Q19" i="12"/>
  <c r="M19" i="12"/>
  <c r="P19" i="12"/>
  <c r="E6" i="16"/>
  <c r="G6" i="16"/>
  <c r="I6" i="16"/>
  <c r="L6" i="16"/>
  <c r="N6" i="16"/>
  <c r="J6" i="16"/>
  <c r="O6" i="16"/>
  <c r="G14" i="16"/>
  <c r="F9" i="16"/>
  <c r="D290" i="16"/>
  <c r="D298" i="16"/>
  <c r="D266" i="16"/>
  <c r="D234" i="16"/>
  <c r="D204" i="16"/>
  <c r="D274" i="16"/>
  <c r="D306" i="16"/>
  <c r="D282" i="16"/>
  <c r="D250" i="16"/>
  <c r="D218" i="16"/>
  <c r="D190" i="16"/>
  <c r="D258" i="16"/>
  <c r="D242" i="16"/>
  <c r="D226" i="16"/>
  <c r="D211" i="16"/>
  <c r="D197" i="16"/>
  <c r="D162" i="16"/>
  <c r="D134" i="16"/>
  <c r="D176" i="16"/>
  <c r="D148" i="16"/>
  <c r="D120" i="16"/>
  <c r="D85" i="16"/>
  <c r="D57" i="16"/>
  <c r="D92" i="16"/>
  <c r="D64" i="16"/>
  <c r="D36" i="16"/>
  <c r="D99" i="16"/>
  <c r="D71" i="16"/>
  <c r="D183" i="16"/>
  <c r="D169" i="16"/>
  <c r="D155" i="16"/>
  <c r="D141" i="16"/>
  <c r="D127" i="16"/>
  <c r="D113" i="16"/>
  <c r="D106" i="16"/>
  <c r="D78" i="16"/>
  <c r="D50" i="16"/>
  <c r="D22" i="16"/>
  <c r="E298" i="16"/>
  <c r="E274" i="16"/>
  <c r="E242" i="16"/>
  <c r="E211" i="16"/>
  <c r="E306" i="16"/>
  <c r="E282" i="16"/>
  <c r="E290" i="16"/>
  <c r="E258" i="16"/>
  <c r="E226" i="16"/>
  <c r="E197" i="16"/>
  <c r="E266" i="16"/>
  <c r="E250" i="16"/>
  <c r="E234" i="16"/>
  <c r="E218" i="16"/>
  <c r="E204" i="16"/>
  <c r="E190" i="16"/>
  <c r="E169" i="16"/>
  <c r="E141" i="16"/>
  <c r="E113" i="16"/>
  <c r="E183" i="16"/>
  <c r="E155" i="16"/>
  <c r="E127" i="16"/>
  <c r="E92" i="16"/>
  <c r="E64" i="16"/>
  <c r="E99" i="16"/>
  <c r="E71" i="16"/>
  <c r="E43" i="16"/>
  <c r="E15" i="16"/>
  <c r="E106" i="16"/>
  <c r="E78" i="16"/>
  <c r="E50" i="16"/>
  <c r="E176" i="16"/>
  <c r="E162" i="16"/>
  <c r="E148" i="16"/>
  <c r="E134" i="16"/>
  <c r="E120" i="16"/>
  <c r="E85" i="16"/>
  <c r="E57" i="16"/>
  <c r="E29" i="16"/>
  <c r="D15" i="16"/>
  <c r="E22" i="16"/>
  <c r="D29" i="16"/>
  <c r="E36" i="16"/>
  <c r="D43" i="16"/>
  <c r="K6" i="16"/>
  <c r="F6" i="16"/>
  <c r="D6" i="16"/>
  <c r="AB22" i="12"/>
  <c r="AB5" i="12" s="1"/>
  <c r="AB23" i="12"/>
  <c r="AB6" i="12" s="1"/>
  <c r="AJ29" i="12"/>
  <c r="AJ12" i="12" s="1"/>
  <c r="AJ22" i="12"/>
  <c r="AJ5" i="12" s="1"/>
  <c r="AD24" i="12"/>
  <c r="AD7" i="12" s="1"/>
  <c r="AD21" i="12"/>
  <c r="AD4" i="12" s="1"/>
  <c r="AE22" i="12"/>
  <c r="AE5" i="12" s="1"/>
  <c r="AH23" i="12"/>
  <c r="AH6" i="12" s="1"/>
  <c r="AH24" i="12"/>
  <c r="AH7" i="12" s="1"/>
  <c r="Z26" i="12"/>
  <c r="Z9" i="12" s="1"/>
  <c r="AF26" i="12"/>
  <c r="AF9" i="12" s="1"/>
  <c r="AD27" i="12"/>
  <c r="AD10" i="12" s="1"/>
  <c r="AH21" i="12"/>
  <c r="AH4" i="12" s="1"/>
  <c r="AA26" i="12"/>
  <c r="AA9" i="12" s="1"/>
  <c r="AH26" i="12"/>
  <c r="AH9" i="12" s="1"/>
  <c r="Z24" i="12"/>
  <c r="Z7" i="12" s="1"/>
  <c r="AB26" i="12"/>
  <c r="AB9" i="12" s="1"/>
  <c r="AJ26" i="12"/>
  <c r="AJ9" i="12" s="1"/>
  <c r="AE26" i="12"/>
  <c r="AE9" i="12" s="1"/>
  <c r="AG2" i="12"/>
  <c r="Z20" i="12"/>
  <c r="Z3" i="12" s="1"/>
  <c r="AE20" i="12"/>
  <c r="AE3" i="12" s="1"/>
  <c r="AJ20" i="12"/>
  <c r="AJ3" i="12" s="1"/>
  <c r="AD23" i="12"/>
  <c r="AD6" i="12" s="1"/>
  <c r="AI23" i="12"/>
  <c r="AI6" i="12" s="1"/>
  <c r="AA25" i="12"/>
  <c r="AA8" i="12" s="1"/>
  <c r="AI25" i="12"/>
  <c r="AI8" i="12" s="1"/>
  <c r="AE27" i="12"/>
  <c r="AE10" i="12" s="1"/>
  <c r="AB19" i="12"/>
  <c r="AA20" i="12"/>
  <c r="AA3" i="12" s="1"/>
  <c r="AF20" i="12"/>
  <c r="AF3" i="12" s="1"/>
  <c r="AK5" i="12"/>
  <c r="AF22" i="12"/>
  <c r="AF5" i="12" s="1"/>
  <c r="Z23" i="12"/>
  <c r="Z6" i="12" s="1"/>
  <c r="AE23" i="12"/>
  <c r="AE6" i="12" s="1"/>
  <c r="AJ23" i="12"/>
  <c r="AJ6" i="12" s="1"/>
  <c r="AB25" i="12"/>
  <c r="AB8" i="12" s="1"/>
  <c r="AJ25" i="12"/>
  <c r="AJ8" i="12" s="1"/>
  <c r="Z27" i="12"/>
  <c r="Z10" i="12" s="1"/>
  <c r="AH27" i="12"/>
  <c r="AH10" i="12" s="1"/>
  <c r="AB29" i="12"/>
  <c r="AB12" i="12" s="1"/>
  <c r="AB20" i="12"/>
  <c r="AB3" i="12" s="1"/>
  <c r="AH20" i="12"/>
  <c r="AH3" i="12" s="1"/>
  <c r="Z21" i="12"/>
  <c r="Z4" i="12" s="1"/>
  <c r="AA22" i="12"/>
  <c r="AA5" i="12" s="1"/>
  <c r="AI22" i="12"/>
  <c r="AI5" i="12" s="1"/>
  <c r="AA23" i="12"/>
  <c r="AA6" i="12" s="1"/>
  <c r="AF23" i="12"/>
  <c r="AF6" i="12" s="1"/>
  <c r="AI7" i="12"/>
  <c r="AE25" i="12"/>
  <c r="AE8" i="12" s="1"/>
  <c r="AK9" i="12"/>
  <c r="AD26" i="12"/>
  <c r="AD9" i="12" s="1"/>
  <c r="AI26" i="12"/>
  <c r="AI9" i="12" s="1"/>
  <c r="AA27" i="12"/>
  <c r="AA10" i="12" s="1"/>
  <c r="AI27" i="12"/>
  <c r="AI10" i="12" s="1"/>
  <c r="AF29" i="12"/>
  <c r="AF12" i="12" s="1"/>
  <c r="AD20" i="12"/>
  <c r="AD3" i="12" s="1"/>
  <c r="AI20" i="12"/>
  <c r="AI3" i="12" s="1"/>
  <c r="AF25" i="12"/>
  <c r="AF8" i="12" s="1"/>
  <c r="AI19" i="12"/>
  <c r="AI2" i="12" s="1"/>
  <c r="AE19" i="12"/>
  <c r="AE2" i="12" s="1"/>
  <c r="AA19" i="12"/>
  <c r="AA2" i="12" s="1"/>
  <c r="AD19" i="12"/>
  <c r="AD2" i="12" s="1"/>
  <c r="AJ19" i="12"/>
  <c r="AJ2" i="12" s="1"/>
  <c r="Z19" i="12"/>
  <c r="Z2" i="12" s="1"/>
  <c r="AF19" i="12"/>
  <c r="AF2" i="12" s="1"/>
  <c r="AK19" i="12"/>
  <c r="AK2" i="12" s="1"/>
  <c r="H20" i="12"/>
  <c r="AC19" i="12"/>
  <c r="AC2" i="12" s="1"/>
  <c r="AH19" i="12"/>
  <c r="AH2" i="12" s="1"/>
  <c r="AC20" i="12"/>
  <c r="AC3" i="12" s="1"/>
  <c r="AG20" i="12"/>
  <c r="AG3" i="12" s="1"/>
  <c r="AB21" i="12"/>
  <c r="AB4" i="12" s="1"/>
  <c r="AF21" i="12"/>
  <c r="AF4" i="12" s="1"/>
  <c r="AJ21" i="12"/>
  <c r="AJ4" i="12" s="1"/>
  <c r="Z22" i="12"/>
  <c r="Z5" i="12" s="1"/>
  <c r="AD22" i="12"/>
  <c r="AD5" i="12" s="1"/>
  <c r="AH22" i="12"/>
  <c r="AH5" i="12" s="1"/>
  <c r="AC23" i="12"/>
  <c r="AC6" i="12" s="1"/>
  <c r="AG23" i="12"/>
  <c r="AG6" i="12" s="1"/>
  <c r="AB24" i="12"/>
  <c r="AB7" i="12" s="1"/>
  <c r="AF24" i="12"/>
  <c r="AF7" i="12" s="1"/>
  <c r="AJ24" i="12"/>
  <c r="AJ7" i="12" s="1"/>
  <c r="Z25" i="12"/>
  <c r="Z8" i="12" s="1"/>
  <c r="AD25" i="12"/>
  <c r="AD8" i="12" s="1"/>
  <c r="AH25" i="12"/>
  <c r="AH8" i="12" s="1"/>
  <c r="AC26" i="12"/>
  <c r="AC9" i="12" s="1"/>
  <c r="AG26" i="12"/>
  <c r="AG9" i="12" s="1"/>
  <c r="AB27" i="12"/>
  <c r="AB10" i="12" s="1"/>
  <c r="AF27" i="12"/>
  <c r="AF10" i="12" s="1"/>
  <c r="AJ27" i="12"/>
  <c r="AJ10" i="12" s="1"/>
  <c r="AA28" i="12"/>
  <c r="AA11" i="12" s="1"/>
  <c r="AE28" i="12"/>
  <c r="AE11" i="12" s="1"/>
  <c r="AI28" i="12"/>
  <c r="AI11" i="12" s="1"/>
  <c r="Z29" i="12"/>
  <c r="Z12" i="12" s="1"/>
  <c r="AD29" i="12"/>
  <c r="AD12" i="12" s="1"/>
  <c r="AH29" i="12"/>
  <c r="AH12" i="12" s="1"/>
  <c r="AC21" i="12"/>
  <c r="AC4" i="12" s="1"/>
  <c r="AG21" i="12"/>
  <c r="AG4" i="12" s="1"/>
  <c r="AK21" i="12"/>
  <c r="AK4" i="12" s="1"/>
  <c r="AC24" i="12"/>
  <c r="AC7" i="12" s="1"/>
  <c r="AG24" i="12"/>
  <c r="AG7" i="12" s="1"/>
  <c r="AK24" i="12"/>
  <c r="AK7" i="12" s="1"/>
  <c r="AC27" i="12"/>
  <c r="AC10" i="12" s="1"/>
  <c r="AG27" i="12"/>
  <c r="AG10" i="12" s="1"/>
  <c r="AB28" i="12"/>
  <c r="AB11" i="12" s="1"/>
  <c r="AF28" i="12"/>
  <c r="AF11" i="12" s="1"/>
  <c r="AJ28" i="12"/>
  <c r="AJ11" i="12" s="1"/>
  <c r="AA29" i="12"/>
  <c r="AA12" i="12" s="1"/>
  <c r="AE29" i="12"/>
  <c r="AE12" i="12" s="1"/>
  <c r="AI29" i="12"/>
  <c r="AI12" i="12" s="1"/>
  <c r="AC28" i="12"/>
  <c r="AC11" i="12" s="1"/>
  <c r="AG28" i="12"/>
  <c r="AG11" i="12" s="1"/>
  <c r="AK28" i="12"/>
  <c r="AK11" i="12" s="1"/>
  <c r="AA21" i="12"/>
  <c r="AA4" i="12" s="1"/>
  <c r="AE21" i="12"/>
  <c r="AE4" i="12" s="1"/>
  <c r="AC22" i="12"/>
  <c r="AC5" i="12" s="1"/>
  <c r="AG22" i="12"/>
  <c r="AG5" i="12" s="1"/>
  <c r="AA24" i="12"/>
  <c r="AA7" i="12" s="1"/>
  <c r="AE24" i="12"/>
  <c r="AE7" i="12" s="1"/>
  <c r="AC25" i="12"/>
  <c r="AC8" i="12" s="1"/>
  <c r="AG25" i="12"/>
  <c r="AG8" i="12" s="1"/>
  <c r="Z28" i="12"/>
  <c r="Z11" i="12" s="1"/>
  <c r="AD28" i="12"/>
  <c r="AD11" i="12" s="1"/>
  <c r="AC29" i="12"/>
  <c r="AC12" i="12" s="1"/>
  <c r="AG29" i="12"/>
  <c r="AG12" i="12" s="1"/>
  <c r="AB2" i="12" l="1"/>
  <c r="N2" i="12"/>
  <c r="R2" i="12"/>
  <c r="L2" i="12"/>
  <c r="T2" i="12"/>
  <c r="S2" i="12"/>
  <c r="P2" i="12"/>
  <c r="V2" i="12"/>
  <c r="Q2" i="12"/>
  <c r="U2" i="12"/>
  <c r="O2" i="12"/>
  <c r="AA16" i="12"/>
  <c r="M2" i="12" s="1"/>
  <c r="G9" i="16"/>
  <c r="H14" i="16"/>
  <c r="D5" i="16"/>
  <c r="E5" i="16"/>
  <c r="F274" i="16"/>
  <c r="F306" i="16"/>
  <c r="F282" i="16"/>
  <c r="F250" i="16"/>
  <c r="F218" i="16"/>
  <c r="F190" i="16"/>
  <c r="F290" i="16"/>
  <c r="F298" i="16"/>
  <c r="F266" i="16"/>
  <c r="F234" i="16"/>
  <c r="F204" i="16"/>
  <c r="F258" i="16"/>
  <c r="F242" i="16"/>
  <c r="F226" i="16"/>
  <c r="F211" i="16"/>
  <c r="F176" i="16"/>
  <c r="F148" i="16"/>
  <c r="F120" i="16"/>
  <c r="F162" i="16"/>
  <c r="F134" i="16"/>
  <c r="F197" i="16"/>
  <c r="F99" i="16"/>
  <c r="F71" i="16"/>
  <c r="F106" i="16"/>
  <c r="F78" i="16"/>
  <c r="F50" i="16"/>
  <c r="F22" i="16"/>
  <c r="F183" i="16"/>
  <c r="F169" i="16"/>
  <c r="F155" i="16"/>
  <c r="F141" i="16"/>
  <c r="F127" i="16"/>
  <c r="F113" i="16"/>
  <c r="F85" i="16"/>
  <c r="F57" i="16"/>
  <c r="F92" i="16"/>
  <c r="F64" i="16"/>
  <c r="F36" i="16"/>
  <c r="F43" i="16"/>
  <c r="F29" i="16"/>
  <c r="F15" i="16"/>
  <c r="I14" i="16" l="1"/>
  <c r="H9" i="16"/>
  <c r="F5" i="16"/>
  <c r="G306" i="16"/>
  <c r="G282" i="16"/>
  <c r="G290" i="16"/>
  <c r="G258" i="16"/>
  <c r="G226" i="16"/>
  <c r="G197" i="16"/>
  <c r="G298" i="16"/>
  <c r="G274" i="16"/>
  <c r="G242" i="16"/>
  <c r="G211" i="16"/>
  <c r="G266" i="16"/>
  <c r="G250" i="16"/>
  <c r="G234" i="16"/>
  <c r="G218" i="16"/>
  <c r="G204" i="16"/>
  <c r="G183" i="16"/>
  <c r="G155" i="16"/>
  <c r="G127" i="16"/>
  <c r="G169" i="16"/>
  <c r="G141" i="16"/>
  <c r="G113" i="16"/>
  <c r="G106" i="16"/>
  <c r="G78" i="16"/>
  <c r="G50" i="16"/>
  <c r="G85" i="16"/>
  <c r="G57" i="16"/>
  <c r="G29" i="16"/>
  <c r="G176" i="16"/>
  <c r="G162" i="16"/>
  <c r="G148" i="16"/>
  <c r="G134" i="16"/>
  <c r="G120" i="16"/>
  <c r="G92" i="16"/>
  <c r="G64" i="16"/>
  <c r="G190" i="16"/>
  <c r="G99" i="16"/>
  <c r="G71" i="16"/>
  <c r="G43" i="16"/>
  <c r="G15" i="16"/>
  <c r="G36" i="16"/>
  <c r="G22" i="16"/>
  <c r="G5" i="16" l="1"/>
  <c r="H290" i="16"/>
  <c r="H298" i="16"/>
  <c r="H266" i="16"/>
  <c r="H234" i="16"/>
  <c r="H204" i="16"/>
  <c r="H274" i="16"/>
  <c r="H306" i="16"/>
  <c r="H282" i="16"/>
  <c r="H250" i="16"/>
  <c r="H218" i="16"/>
  <c r="H190" i="16"/>
  <c r="H162" i="16"/>
  <c r="H134" i="16"/>
  <c r="H258" i="16"/>
  <c r="H242" i="16"/>
  <c r="H226" i="16"/>
  <c r="H211" i="16"/>
  <c r="H197" i="16"/>
  <c r="H176" i="16"/>
  <c r="H148" i="16"/>
  <c r="H120" i="16"/>
  <c r="H85" i="16"/>
  <c r="H57" i="16"/>
  <c r="H183" i="16"/>
  <c r="H169" i="16"/>
  <c r="H155" i="16"/>
  <c r="H141" i="16"/>
  <c r="H127" i="16"/>
  <c r="H113" i="16"/>
  <c r="H92" i="16"/>
  <c r="H64" i="16"/>
  <c r="H36" i="16"/>
  <c r="H99" i="16"/>
  <c r="H71" i="16"/>
  <c r="H106" i="16"/>
  <c r="H78" i="16"/>
  <c r="H50" i="16"/>
  <c r="H22" i="16"/>
  <c r="H43" i="16"/>
  <c r="H29" i="16"/>
  <c r="H15" i="16"/>
  <c r="I9" i="16"/>
  <c r="J14" i="16"/>
  <c r="F3" i="11"/>
  <c r="E3" i="11"/>
  <c r="E5" i="11"/>
  <c r="F5" i="11"/>
  <c r="G5" i="11"/>
  <c r="H5" i="11"/>
  <c r="I5" i="11"/>
  <c r="J5" i="11"/>
  <c r="K5" i="11"/>
  <c r="L5" i="11"/>
  <c r="M5" i="11"/>
  <c r="N5" i="11"/>
  <c r="O5" i="11"/>
  <c r="D5" i="11"/>
  <c r="K2" i="8"/>
  <c r="G3" i="8"/>
  <c r="F3" i="8"/>
  <c r="X4" i="7"/>
  <c r="X4" i="8" s="1"/>
  <c r="AV4" i="7"/>
  <c r="AV4" i="8" s="1"/>
  <c r="BT4" i="7"/>
  <c r="BT4" i="8" s="1"/>
  <c r="G3" i="7"/>
  <c r="F3" i="7"/>
  <c r="K2" i="7"/>
  <c r="H7" i="3"/>
  <c r="BT4" i="3"/>
  <c r="BN4" i="3"/>
  <c r="BN4" i="7" s="1"/>
  <c r="BN4" i="8" s="1"/>
  <c r="BH4" i="3"/>
  <c r="BH4" i="7" s="1"/>
  <c r="BH4" i="8" s="1"/>
  <c r="BB4" i="3"/>
  <c r="BB4" i="7" s="1"/>
  <c r="BB4" i="8" s="1"/>
  <c r="AV4" i="3"/>
  <c r="AP4" i="3"/>
  <c r="AP4" i="7" s="1"/>
  <c r="AP4" i="8" s="1"/>
  <c r="AJ4" i="3"/>
  <c r="AJ4" i="7" s="1"/>
  <c r="AJ4" i="8" s="1"/>
  <c r="AD4" i="3"/>
  <c r="AD4" i="7" s="1"/>
  <c r="AD4" i="8" s="1"/>
  <c r="X4" i="3"/>
  <c r="R4" i="3"/>
  <c r="R4" i="7" s="1"/>
  <c r="R4" i="8" s="1"/>
  <c r="L4" i="3"/>
  <c r="L4" i="7" s="1"/>
  <c r="L4" i="8" s="1"/>
  <c r="F4" i="3"/>
  <c r="F4" i="7" s="1"/>
  <c r="F4" i="8" s="1"/>
  <c r="G3" i="3"/>
  <c r="F3" i="3"/>
  <c r="F6" i="3" s="1"/>
  <c r="AP16" i="10"/>
  <c r="AM16" i="10"/>
  <c r="AJ16" i="10"/>
  <c r="AG16" i="10"/>
  <c r="AD16" i="10"/>
  <c r="AA16" i="10"/>
  <c r="X16" i="10"/>
  <c r="U16" i="10"/>
  <c r="R16" i="10"/>
  <c r="O16" i="10"/>
  <c r="L16" i="10"/>
  <c r="AP15" i="10"/>
  <c r="AM15" i="10"/>
  <c r="AJ15" i="10"/>
  <c r="AG15" i="10"/>
  <c r="AD15" i="10"/>
  <c r="AA15" i="10"/>
  <c r="X15" i="10"/>
  <c r="U15" i="10"/>
  <c r="R15" i="10"/>
  <c r="O15" i="10"/>
  <c r="L15" i="10"/>
  <c r="R26" i="1"/>
  <c r="Q26" i="1"/>
  <c r="P26" i="1"/>
  <c r="O26" i="1"/>
  <c r="N26" i="1"/>
  <c r="M26" i="1"/>
  <c r="L26" i="1"/>
  <c r="K26" i="1"/>
  <c r="J26" i="1"/>
  <c r="I26" i="1"/>
  <c r="H26" i="1"/>
  <c r="G26" i="1"/>
  <c r="H3" i="1"/>
  <c r="Q7" i="1" s="1"/>
  <c r="G3" i="1"/>
  <c r="L7" i="1" s="1"/>
  <c r="R18" i="1"/>
  <c r="Q18" i="1"/>
  <c r="P18" i="1"/>
  <c r="O18" i="1"/>
  <c r="N18" i="1"/>
  <c r="M18" i="1"/>
  <c r="L18" i="1"/>
  <c r="K18" i="1"/>
  <c r="J18" i="1"/>
  <c r="I18" i="1"/>
  <c r="H18" i="1"/>
  <c r="G18" i="1"/>
  <c r="BG9" i="7" l="1"/>
  <c r="BG13" i="7"/>
  <c r="BG17" i="7"/>
  <c r="BG21" i="7"/>
  <c r="BG25" i="7"/>
  <c r="BG29" i="7"/>
  <c r="BG33" i="7"/>
  <c r="BG10" i="7"/>
  <c r="BG14" i="7"/>
  <c r="BG18" i="7"/>
  <c r="BG22" i="7"/>
  <c r="BG26" i="7"/>
  <c r="BG30" i="7"/>
  <c r="BG34" i="7"/>
  <c r="BG8" i="7"/>
  <c r="BG12" i="7"/>
  <c r="BG16" i="7"/>
  <c r="BG20" i="7"/>
  <c r="BG24" i="7"/>
  <c r="BG28" i="7"/>
  <c r="BG32" i="7"/>
  <c r="BG36" i="7"/>
  <c r="BG7" i="7"/>
  <c r="BG11" i="7"/>
  <c r="BG15" i="7"/>
  <c r="BG19" i="7"/>
  <c r="BG23" i="7"/>
  <c r="BG27" i="7"/>
  <c r="BG31" i="7"/>
  <c r="BG35" i="7"/>
  <c r="M7" i="1"/>
  <c r="R7" i="1"/>
  <c r="N7" i="1"/>
  <c r="O7" i="1"/>
  <c r="G6" i="3"/>
  <c r="P7" i="1"/>
  <c r="I7" i="1"/>
  <c r="J7" i="1"/>
  <c r="G7" i="1"/>
  <c r="K7" i="1"/>
  <c r="H7" i="1"/>
  <c r="K14" i="16"/>
  <c r="J9" i="16"/>
  <c r="I298" i="16"/>
  <c r="I274" i="16"/>
  <c r="I242" i="16"/>
  <c r="I211" i="16"/>
  <c r="I306" i="16"/>
  <c r="I282" i="16"/>
  <c r="I290" i="16"/>
  <c r="I258" i="16"/>
  <c r="I226" i="16"/>
  <c r="I197" i="16"/>
  <c r="I169" i="16"/>
  <c r="I141" i="16"/>
  <c r="I113" i="16"/>
  <c r="I266" i="16"/>
  <c r="I250" i="16"/>
  <c r="I234" i="16"/>
  <c r="I218" i="16"/>
  <c r="I204" i="16"/>
  <c r="I190" i="16"/>
  <c r="I183" i="16"/>
  <c r="I155" i="16"/>
  <c r="I127" i="16"/>
  <c r="I92" i="16"/>
  <c r="I64" i="16"/>
  <c r="I176" i="16"/>
  <c r="I162" i="16"/>
  <c r="I148" i="16"/>
  <c r="I134" i="16"/>
  <c r="I120" i="16"/>
  <c r="I99" i="16"/>
  <c r="I71" i="16"/>
  <c r="I43" i="16"/>
  <c r="I15" i="16"/>
  <c r="I106" i="16"/>
  <c r="I78" i="16"/>
  <c r="I50" i="16"/>
  <c r="I85" i="16"/>
  <c r="I57" i="16"/>
  <c r="I29" i="16"/>
  <c r="I36" i="16"/>
  <c r="I22" i="16"/>
  <c r="H5" i="16"/>
  <c r="AS9" i="3"/>
  <c r="V7" i="1" l="1"/>
  <c r="L14" i="16"/>
  <c r="K9" i="16"/>
  <c r="I5" i="16"/>
  <c r="J274" i="16"/>
  <c r="J306" i="16"/>
  <c r="J282" i="16"/>
  <c r="J250" i="16"/>
  <c r="J218" i="16"/>
  <c r="J190" i="16"/>
  <c r="J290" i="16"/>
  <c r="J298" i="16"/>
  <c r="J266" i="16"/>
  <c r="J234" i="16"/>
  <c r="J204" i="16"/>
  <c r="J176" i="16"/>
  <c r="J148" i="16"/>
  <c r="J120" i="16"/>
  <c r="J258" i="16"/>
  <c r="J242" i="16"/>
  <c r="J226" i="16"/>
  <c r="J211" i="16"/>
  <c r="J162" i="16"/>
  <c r="J134" i="16"/>
  <c r="J183" i="16"/>
  <c r="J169" i="16"/>
  <c r="J155" i="16"/>
  <c r="J141" i="16"/>
  <c r="J127" i="16"/>
  <c r="J113" i="16"/>
  <c r="J99" i="16"/>
  <c r="J71" i="16"/>
  <c r="J43" i="16"/>
  <c r="J106" i="16"/>
  <c r="J78" i="16"/>
  <c r="J50" i="16"/>
  <c r="J22" i="16"/>
  <c r="J85" i="16"/>
  <c r="J57" i="16"/>
  <c r="J197" i="16"/>
  <c r="J92" i="16"/>
  <c r="J64" i="16"/>
  <c r="J36" i="16"/>
  <c r="J29" i="16"/>
  <c r="J15" i="16"/>
  <c r="O6" i="15"/>
  <c r="N6" i="15"/>
  <c r="M6" i="15"/>
  <c r="L6" i="15"/>
  <c r="K6" i="15"/>
  <c r="J6" i="15"/>
  <c r="P14" i="13"/>
  <c r="O14" i="13"/>
  <c r="N14" i="13"/>
  <c r="M14" i="13"/>
  <c r="L14" i="13"/>
  <c r="K14" i="13"/>
  <c r="P7" i="13"/>
  <c r="O7" i="13"/>
  <c r="N7" i="13"/>
  <c r="M7" i="13"/>
  <c r="L7" i="13"/>
  <c r="K7" i="13"/>
  <c r="O31" i="11"/>
  <c r="N31" i="11"/>
  <c r="M31" i="11"/>
  <c r="L31" i="11"/>
  <c r="K31" i="11"/>
  <c r="J31" i="11"/>
  <c r="O30" i="11"/>
  <c r="N30" i="11"/>
  <c r="M30" i="11"/>
  <c r="L30" i="11"/>
  <c r="K30" i="11"/>
  <c r="J30" i="11"/>
  <c r="O18" i="11"/>
  <c r="N18" i="11"/>
  <c r="M18" i="11"/>
  <c r="L18" i="11"/>
  <c r="K18" i="11"/>
  <c r="J18" i="11"/>
  <c r="O17" i="11"/>
  <c r="N17" i="11"/>
  <c r="M17" i="11"/>
  <c r="L17" i="11"/>
  <c r="K17" i="11"/>
  <c r="J17" i="11"/>
  <c r="BT116" i="8"/>
  <c r="BN116" i="8"/>
  <c r="BH116" i="8"/>
  <c r="BB116" i="8"/>
  <c r="AV116" i="8"/>
  <c r="AP116" i="8"/>
  <c r="BU6" i="8"/>
  <c r="BT6" i="8"/>
  <c r="BO6" i="8"/>
  <c r="BN6" i="8"/>
  <c r="BI6" i="8"/>
  <c r="BH6" i="8"/>
  <c r="BC6" i="8"/>
  <c r="BB6" i="8"/>
  <c r="AW6" i="8"/>
  <c r="AV6" i="8"/>
  <c r="AQ6" i="8"/>
  <c r="AP6" i="8"/>
  <c r="BT67" i="7"/>
  <c r="BN67" i="7"/>
  <c r="BH67" i="7"/>
  <c r="BB67" i="7"/>
  <c r="AV67" i="7"/>
  <c r="AP67" i="7"/>
  <c r="BU6" i="7"/>
  <c r="BT6" i="7"/>
  <c r="BO6" i="7"/>
  <c r="BN6" i="7"/>
  <c r="BI6" i="7"/>
  <c r="BH6" i="7"/>
  <c r="BC6" i="7"/>
  <c r="BB6" i="7"/>
  <c r="AW6" i="7"/>
  <c r="AV6" i="7"/>
  <c r="AQ6" i="7"/>
  <c r="AP6" i="7"/>
  <c r="BT87" i="3"/>
  <c r="BN87" i="3"/>
  <c r="BH87" i="3"/>
  <c r="BB87" i="3"/>
  <c r="AV87" i="3"/>
  <c r="AP87" i="3"/>
  <c r="BU6" i="3"/>
  <c r="BT6" i="3"/>
  <c r="BO6" i="3"/>
  <c r="BN6" i="3"/>
  <c r="BI6" i="3"/>
  <c r="BH6" i="3"/>
  <c r="BC6" i="3"/>
  <c r="BB6" i="3"/>
  <c r="AW6" i="3"/>
  <c r="AV6" i="3"/>
  <c r="AQ6" i="3"/>
  <c r="AP6" i="3"/>
  <c r="M14" i="16" l="1"/>
  <c r="L9" i="16"/>
  <c r="J5" i="16"/>
  <c r="K306" i="16"/>
  <c r="K282" i="16"/>
  <c r="K290" i="16"/>
  <c r="K258" i="16"/>
  <c r="K226" i="16"/>
  <c r="K197" i="16"/>
  <c r="K298" i="16"/>
  <c r="K274" i="16"/>
  <c r="K242" i="16"/>
  <c r="K211" i="16"/>
  <c r="K183" i="16"/>
  <c r="K155" i="16"/>
  <c r="K127" i="16"/>
  <c r="K266" i="16"/>
  <c r="K250" i="16"/>
  <c r="K234" i="16"/>
  <c r="K218" i="16"/>
  <c r="K169" i="16"/>
  <c r="K141" i="16"/>
  <c r="K113" i="16"/>
  <c r="K176" i="16"/>
  <c r="K162" i="16"/>
  <c r="K148" i="16"/>
  <c r="K134" i="16"/>
  <c r="K120" i="16"/>
  <c r="K106" i="16"/>
  <c r="K78" i="16"/>
  <c r="K50" i="16"/>
  <c r="K85" i="16"/>
  <c r="K57" i="16"/>
  <c r="K29" i="16"/>
  <c r="K204" i="16"/>
  <c r="K190" i="16"/>
  <c r="K92" i="16"/>
  <c r="K64" i="16"/>
  <c r="K99" i="16"/>
  <c r="K71" i="16"/>
  <c r="K43" i="16"/>
  <c r="K15" i="16"/>
  <c r="K36" i="16"/>
  <c r="K22" i="16"/>
  <c r="M9" i="16" l="1"/>
  <c r="N14" i="16"/>
  <c r="K5" i="16"/>
  <c r="L290" i="16"/>
  <c r="L298" i="16"/>
  <c r="L266" i="16"/>
  <c r="L234" i="16"/>
  <c r="L204" i="16"/>
  <c r="L274" i="16"/>
  <c r="L306" i="16"/>
  <c r="L282" i="16"/>
  <c r="L250" i="16"/>
  <c r="L218" i="16"/>
  <c r="L190" i="16"/>
  <c r="L258" i="16"/>
  <c r="L242" i="16"/>
  <c r="L226" i="16"/>
  <c r="L211" i="16"/>
  <c r="L197" i="16"/>
  <c r="L162" i="16"/>
  <c r="L134" i="16"/>
  <c r="L106" i="16"/>
  <c r="L176" i="16"/>
  <c r="L148" i="16"/>
  <c r="L120" i="16"/>
  <c r="L85" i="16"/>
  <c r="L57" i="16"/>
  <c r="L92" i="16"/>
  <c r="L64" i="16"/>
  <c r="L36" i="16"/>
  <c r="L99" i="16"/>
  <c r="L71" i="16"/>
  <c r="L43" i="16"/>
  <c r="L183" i="16"/>
  <c r="L169" i="16"/>
  <c r="L155" i="16"/>
  <c r="L141" i="16"/>
  <c r="L127" i="16"/>
  <c r="L113" i="16"/>
  <c r="L78" i="16"/>
  <c r="L50" i="16"/>
  <c r="L22" i="16"/>
  <c r="L29" i="16"/>
  <c r="L15" i="16"/>
  <c r="M298" i="16" l="1"/>
  <c r="M274" i="16"/>
  <c r="M242" i="16"/>
  <c r="M211" i="16"/>
  <c r="M306" i="16"/>
  <c r="M282" i="16"/>
  <c r="M290" i="16"/>
  <c r="M258" i="16"/>
  <c r="M226" i="16"/>
  <c r="M197" i="16"/>
  <c r="M266" i="16"/>
  <c r="M250" i="16"/>
  <c r="M234" i="16"/>
  <c r="M218" i="16"/>
  <c r="M204" i="16"/>
  <c r="M190" i="16"/>
  <c r="M169" i="16"/>
  <c r="M141" i="16"/>
  <c r="M113" i="16"/>
  <c r="M183" i="16"/>
  <c r="M155" i="16"/>
  <c r="M127" i="16"/>
  <c r="M92" i="16"/>
  <c r="M64" i="16"/>
  <c r="M99" i="16"/>
  <c r="M71" i="16"/>
  <c r="M43" i="16"/>
  <c r="M15" i="16"/>
  <c r="M78" i="16"/>
  <c r="M50" i="16"/>
  <c r="M176" i="16"/>
  <c r="M162" i="16"/>
  <c r="M148" i="16"/>
  <c r="M134" i="16"/>
  <c r="M120" i="16"/>
  <c r="M106" i="16"/>
  <c r="M85" i="16"/>
  <c r="M57" i="16"/>
  <c r="M29" i="16"/>
  <c r="M36" i="16"/>
  <c r="M22" i="16"/>
  <c r="L5" i="16"/>
  <c r="O14" i="16"/>
  <c r="O9" i="16" s="1"/>
  <c r="N9" i="16"/>
  <c r="AN61" i="10"/>
  <c r="AP61" i="10" s="1"/>
  <c r="AK61" i="10"/>
  <c r="AM61" i="10" s="1"/>
  <c r="AH61" i="10"/>
  <c r="AJ61" i="10" s="1"/>
  <c r="AE61" i="10"/>
  <c r="AG61" i="10" s="1"/>
  <c r="AB61" i="10"/>
  <c r="AD61" i="10" s="1"/>
  <c r="Y61" i="10"/>
  <c r="AA61" i="10" s="1"/>
  <c r="V61" i="10"/>
  <c r="X61" i="10" s="1"/>
  <c r="S61" i="10"/>
  <c r="U61" i="10" s="1"/>
  <c r="P61" i="10"/>
  <c r="R61" i="10" s="1"/>
  <c r="M61" i="10"/>
  <c r="O61" i="10" s="1"/>
  <c r="J61" i="10"/>
  <c r="L61" i="10" s="1"/>
  <c r="G61" i="10"/>
  <c r="AP61" i="20"/>
  <c r="AM61" i="20"/>
  <c r="AJ61" i="20"/>
  <c r="AG61" i="20"/>
  <c r="AD61" i="20"/>
  <c r="AA61" i="20"/>
  <c r="X61" i="20"/>
  <c r="U61" i="20"/>
  <c r="R61" i="20"/>
  <c r="O61" i="20"/>
  <c r="L61" i="20"/>
  <c r="O306" i="16" l="1"/>
  <c r="O282" i="16"/>
  <c r="O290" i="16"/>
  <c r="O258" i="16"/>
  <c r="O226" i="16"/>
  <c r="O197" i="16"/>
  <c r="O298" i="16"/>
  <c r="O274" i="16"/>
  <c r="O242" i="16"/>
  <c r="O211" i="16"/>
  <c r="O266" i="16"/>
  <c r="O250" i="16"/>
  <c r="O234" i="16"/>
  <c r="O218" i="16"/>
  <c r="O204" i="16"/>
  <c r="O183" i="16"/>
  <c r="O155" i="16"/>
  <c r="O127" i="16"/>
  <c r="O169" i="16"/>
  <c r="O141" i="16"/>
  <c r="O113" i="16"/>
  <c r="O78" i="16"/>
  <c r="O50" i="16"/>
  <c r="O190" i="16"/>
  <c r="O85" i="16"/>
  <c r="O57" i="16"/>
  <c r="O29" i="16"/>
  <c r="O176" i="16"/>
  <c r="O162" i="16"/>
  <c r="O148" i="16"/>
  <c r="O134" i="16"/>
  <c r="O120" i="16"/>
  <c r="O106" i="16"/>
  <c r="O92" i="16"/>
  <c r="O64" i="16"/>
  <c r="O99" i="16"/>
  <c r="O71" i="16"/>
  <c r="O43" i="16"/>
  <c r="O15" i="16"/>
  <c r="O36" i="16"/>
  <c r="O22" i="16"/>
  <c r="N274" i="16"/>
  <c r="N306" i="16"/>
  <c r="N282" i="16"/>
  <c r="N250" i="16"/>
  <c r="N218" i="16"/>
  <c r="N190" i="16"/>
  <c r="N290" i="16"/>
  <c r="N298" i="16"/>
  <c r="N266" i="16"/>
  <c r="N234" i="16"/>
  <c r="N204" i="16"/>
  <c r="N258" i="16"/>
  <c r="N242" i="16"/>
  <c r="N226" i="16"/>
  <c r="N211" i="16"/>
  <c r="N176" i="16"/>
  <c r="N148" i="16"/>
  <c r="N120" i="16"/>
  <c r="N162" i="16"/>
  <c r="N134" i="16"/>
  <c r="N106" i="16"/>
  <c r="N99" i="16"/>
  <c r="N71" i="16"/>
  <c r="N43" i="16"/>
  <c r="N78" i="16"/>
  <c r="N50" i="16"/>
  <c r="N22" i="16"/>
  <c r="N197" i="16"/>
  <c r="N183" i="16"/>
  <c r="N169" i="16"/>
  <c r="N155" i="16"/>
  <c r="N141" i="16"/>
  <c r="N127" i="16"/>
  <c r="N113" i="16"/>
  <c r="N85" i="16"/>
  <c r="N57" i="16"/>
  <c r="N92" i="16"/>
  <c r="N64" i="16"/>
  <c r="N36" i="16"/>
  <c r="N29" i="16"/>
  <c r="N15" i="16"/>
  <c r="M5" i="16"/>
  <c r="AN71" i="10"/>
  <c r="AP71" i="10" s="1"/>
  <c r="AK71" i="10"/>
  <c r="AM71" i="10" s="1"/>
  <c r="AH71" i="10"/>
  <c r="AJ71" i="10" s="1"/>
  <c r="AE71" i="10"/>
  <c r="AG71" i="10" s="1"/>
  <c r="AB71" i="10"/>
  <c r="AD71" i="10" s="1"/>
  <c r="Y71" i="10"/>
  <c r="AA71" i="10" s="1"/>
  <c r="V71" i="10"/>
  <c r="X71" i="10" s="1"/>
  <c r="S71" i="10"/>
  <c r="U71" i="10" s="1"/>
  <c r="P71" i="10"/>
  <c r="R71" i="10" s="1"/>
  <c r="M71" i="10"/>
  <c r="O71" i="10" s="1"/>
  <c r="J71" i="10"/>
  <c r="L71" i="10" s="1"/>
  <c r="G71" i="10"/>
  <c r="I71" i="10" s="1"/>
  <c r="AQ90" i="20"/>
  <c r="N5" i="16" l="1"/>
  <c r="O5" i="16"/>
  <c r="I61" i="10"/>
  <c r="AR167" i="20"/>
  <c r="I61" i="20"/>
  <c r="O28" i="11"/>
  <c r="N28" i="11"/>
  <c r="M28" i="11"/>
  <c r="L28" i="11"/>
  <c r="K28" i="11"/>
  <c r="J28" i="11"/>
  <c r="I28" i="11"/>
  <c r="H28" i="11"/>
  <c r="G28" i="11"/>
  <c r="F28" i="11"/>
  <c r="E28" i="11"/>
  <c r="D28" i="11"/>
  <c r="O15" i="11"/>
  <c r="N15" i="11"/>
  <c r="M15" i="11"/>
  <c r="L15" i="11"/>
  <c r="K15" i="11"/>
  <c r="J15" i="11"/>
  <c r="I15" i="11"/>
  <c r="H15" i="11"/>
  <c r="G15" i="11"/>
  <c r="F15" i="11"/>
  <c r="E15" i="11"/>
  <c r="D15" i="11"/>
  <c r="D12" i="11"/>
  <c r="O12" i="11"/>
  <c r="N12" i="11"/>
  <c r="M12" i="11"/>
  <c r="L12" i="11"/>
  <c r="K12" i="11"/>
  <c r="J12" i="11"/>
  <c r="I12" i="11"/>
  <c r="H12" i="11"/>
  <c r="G12" i="11"/>
  <c r="F12" i="11"/>
  <c r="E12" i="11"/>
  <c r="D9" i="11"/>
  <c r="D6" i="11" l="1"/>
  <c r="AR206" i="10"/>
  <c r="AQ206" i="10"/>
  <c r="AR205" i="10"/>
  <c r="AQ205" i="10"/>
  <c r="AR204" i="10"/>
  <c r="AQ204" i="10"/>
  <c r="AR203" i="10"/>
  <c r="AQ203" i="10"/>
  <c r="AR202" i="10"/>
  <c r="AQ202" i="10"/>
  <c r="AR201" i="10"/>
  <c r="AQ201" i="10"/>
  <c r="AR200" i="10"/>
  <c r="AQ200" i="10"/>
  <c r="AR199" i="10"/>
  <c r="AQ199" i="10"/>
  <c r="AR197" i="10"/>
  <c r="AQ197" i="10"/>
  <c r="AR196" i="10"/>
  <c r="AQ196" i="10"/>
  <c r="AR195" i="10"/>
  <c r="AQ195" i="10"/>
  <c r="AR194" i="10"/>
  <c r="AQ194" i="10"/>
  <c r="AR193" i="10"/>
  <c r="AQ193" i="10"/>
  <c r="AR190" i="10"/>
  <c r="AQ190" i="10"/>
  <c r="AR189" i="10"/>
  <c r="AQ189" i="10"/>
  <c r="AR188" i="10"/>
  <c r="AR187" i="10"/>
  <c r="AQ187" i="10"/>
  <c r="AR186" i="10"/>
  <c r="AQ186" i="10"/>
  <c r="AR184" i="10"/>
  <c r="AQ184" i="10"/>
  <c r="AR182" i="10"/>
  <c r="AQ182" i="10"/>
  <c r="AR181" i="10"/>
  <c r="AQ181" i="10"/>
  <c r="AR180" i="10"/>
  <c r="AQ180" i="10"/>
  <c r="AR179" i="10"/>
  <c r="AQ179" i="10"/>
  <c r="AR178" i="10"/>
  <c r="AQ178" i="10"/>
  <c r="AR177" i="10"/>
  <c r="AR175" i="10"/>
  <c r="AQ175" i="10"/>
  <c r="AR174" i="10"/>
  <c r="AQ174" i="10"/>
  <c r="AR173" i="10"/>
  <c r="AQ173" i="10"/>
  <c r="AR172" i="10"/>
  <c r="AQ172" i="10"/>
  <c r="AR170" i="10"/>
  <c r="AQ170" i="10"/>
  <c r="AR169" i="10"/>
  <c r="AQ169" i="10"/>
  <c r="AR168" i="10"/>
  <c r="AQ168" i="10"/>
  <c r="AR167" i="10"/>
  <c r="AR166" i="10"/>
  <c r="AR165" i="10"/>
  <c r="AR164" i="10"/>
  <c r="AR162" i="10"/>
  <c r="AQ162" i="10"/>
  <c r="AR161" i="10"/>
  <c r="AR159" i="10"/>
  <c r="AR158" i="10"/>
  <c r="AQ158" i="10"/>
  <c r="AR157" i="10"/>
  <c r="AR156" i="10"/>
  <c r="AR155" i="10"/>
  <c r="AR153" i="10"/>
  <c r="AR152" i="10"/>
  <c r="AQ152" i="10"/>
  <c r="AR151" i="10"/>
  <c r="AR150" i="10"/>
  <c r="AR149" i="10"/>
  <c r="AQ149" i="10"/>
  <c r="AR147" i="10"/>
  <c r="AQ147" i="10"/>
  <c r="AR146" i="10"/>
  <c r="AQ146" i="10"/>
  <c r="AR145" i="10"/>
  <c r="AQ145" i="10"/>
  <c r="AR144" i="10"/>
  <c r="AQ144" i="10"/>
  <c r="AR143" i="10"/>
  <c r="AQ143" i="10"/>
  <c r="AR141" i="10"/>
  <c r="AR140" i="10"/>
  <c r="AR139" i="10"/>
  <c r="AR137" i="10"/>
  <c r="AQ137" i="10"/>
  <c r="AR136" i="10"/>
  <c r="AQ136" i="10"/>
  <c r="AR134" i="10"/>
  <c r="AQ134" i="10"/>
  <c r="AR133" i="10"/>
  <c r="AQ133" i="10"/>
  <c r="AR132" i="10"/>
  <c r="AR130" i="10"/>
  <c r="AQ130" i="10"/>
  <c r="AR129" i="10"/>
  <c r="AR128" i="10"/>
  <c r="AR127" i="10"/>
  <c r="AQ127" i="10"/>
  <c r="AR126" i="10"/>
  <c r="AR125" i="10"/>
  <c r="AQ125" i="10"/>
  <c r="AR123" i="10"/>
  <c r="AR122" i="10"/>
  <c r="AR120" i="10"/>
  <c r="AQ120" i="10"/>
  <c r="AR119" i="10"/>
  <c r="AR118" i="10"/>
  <c r="AR117" i="10"/>
  <c r="AQ117" i="10"/>
  <c r="AR116" i="10"/>
  <c r="AR115" i="10"/>
  <c r="AQ115" i="10"/>
  <c r="AR113" i="10"/>
  <c r="AR112" i="10"/>
  <c r="AR109" i="10"/>
  <c r="AQ109" i="10"/>
  <c r="AR108" i="10"/>
  <c r="AR107" i="10"/>
  <c r="AR106" i="10"/>
  <c r="AR105" i="10"/>
  <c r="AR103" i="10"/>
  <c r="AR102" i="10"/>
  <c r="AQ102" i="10"/>
  <c r="AR101" i="10"/>
  <c r="AR100" i="10"/>
  <c r="AR99" i="10"/>
  <c r="AR98" i="10"/>
  <c r="AR97" i="10"/>
  <c r="AQ97" i="10"/>
  <c r="AR96" i="10"/>
  <c r="AQ96" i="10"/>
  <c r="AR95" i="10"/>
  <c r="AR94" i="10"/>
  <c r="AQ94" i="10"/>
  <c r="AS92" i="10"/>
  <c r="AR92" i="10"/>
  <c r="AQ92" i="10"/>
  <c r="AR91" i="10"/>
  <c r="AR90" i="10"/>
  <c r="AR89" i="10"/>
  <c r="AR88" i="10"/>
  <c r="AR86" i="10"/>
  <c r="AR85" i="10"/>
  <c r="AR81" i="10"/>
  <c r="AQ81" i="10"/>
  <c r="AR80" i="10"/>
  <c r="AR79" i="10"/>
  <c r="AR78" i="10"/>
  <c r="AR77" i="10"/>
  <c r="AR76" i="10"/>
  <c r="AR74" i="10"/>
  <c r="AQ74" i="10"/>
  <c r="AR73" i="10"/>
  <c r="AR71" i="10"/>
  <c r="AQ71" i="10"/>
  <c r="AR70" i="10"/>
  <c r="AR69" i="10"/>
  <c r="AR68" i="10"/>
  <c r="AQ68" i="10"/>
  <c r="AR66" i="10"/>
  <c r="AR65" i="10"/>
  <c r="AR64" i="10"/>
  <c r="AR62" i="10"/>
  <c r="AQ62" i="10"/>
  <c r="AS61" i="10"/>
  <c r="AR61" i="10"/>
  <c r="AQ61" i="10"/>
  <c r="AR59" i="10"/>
  <c r="AQ59" i="10"/>
  <c r="AR58" i="10"/>
  <c r="AR56" i="10"/>
  <c r="AR55" i="10"/>
  <c r="AR54" i="10"/>
  <c r="AR53" i="10"/>
  <c r="AQ53" i="10"/>
  <c r="AR52" i="10"/>
  <c r="AR51" i="10"/>
  <c r="AQ51" i="10"/>
  <c r="AR49" i="10"/>
  <c r="AR48" i="10"/>
  <c r="AR46" i="10"/>
  <c r="AQ46" i="10"/>
  <c r="S7" i="1"/>
  <c r="T7" i="1"/>
  <c r="AR206" i="20" l="1"/>
  <c r="AR205" i="20"/>
  <c r="AR204" i="20"/>
  <c r="AR203" i="20"/>
  <c r="AR202" i="20"/>
  <c r="AR201" i="20"/>
  <c r="AR200" i="20"/>
  <c r="AR199" i="20"/>
  <c r="AR197" i="20"/>
  <c r="AR196" i="20"/>
  <c r="AR195" i="20"/>
  <c r="AR194" i="20"/>
  <c r="AR193" i="20"/>
  <c r="AR190" i="20"/>
  <c r="AR189" i="20"/>
  <c r="AR188" i="20"/>
  <c r="AR187" i="20"/>
  <c r="AR186" i="20"/>
  <c r="AR184" i="20"/>
  <c r="AR182" i="20"/>
  <c r="AR181" i="20"/>
  <c r="AR180" i="20"/>
  <c r="AR179" i="20"/>
  <c r="AR178" i="20"/>
  <c r="AR177" i="20"/>
  <c r="AR175" i="20"/>
  <c r="AR174" i="20"/>
  <c r="AR173" i="20"/>
  <c r="AR172" i="20"/>
  <c r="AR170" i="20"/>
  <c r="AR169" i="20"/>
  <c r="AR168" i="20"/>
  <c r="AR166" i="20"/>
  <c r="AR165" i="20"/>
  <c r="AR164" i="20"/>
  <c r="AR162" i="20"/>
  <c r="AR161" i="20"/>
  <c r="AR159" i="20"/>
  <c r="AR158" i="20"/>
  <c r="AR157" i="20"/>
  <c r="AR156" i="20"/>
  <c r="AR155" i="20"/>
  <c r="AR153" i="20"/>
  <c r="AR152" i="20"/>
  <c r="AR151" i="20"/>
  <c r="AR150" i="20"/>
  <c r="AR149" i="20"/>
  <c r="AR147" i="20"/>
  <c r="AR146" i="20"/>
  <c r="AR145" i="20"/>
  <c r="AR144" i="20"/>
  <c r="AR143" i="20"/>
  <c r="AR141" i="20"/>
  <c r="AR140" i="20"/>
  <c r="AR139" i="20"/>
  <c r="AR137" i="20"/>
  <c r="AR136" i="20"/>
  <c r="AR134" i="20"/>
  <c r="AR133" i="20"/>
  <c r="AR132" i="20"/>
  <c r="AR130" i="20"/>
  <c r="AR129" i="20"/>
  <c r="AR128" i="20"/>
  <c r="AR127" i="20"/>
  <c r="AR126" i="20"/>
  <c r="AR125" i="20"/>
  <c r="AR123" i="20"/>
  <c r="AR122" i="20"/>
  <c r="AR120" i="20"/>
  <c r="AR119" i="20"/>
  <c r="AR118" i="20"/>
  <c r="AR117" i="20"/>
  <c r="AR116" i="20"/>
  <c r="AR115" i="20"/>
  <c r="AR113" i="20"/>
  <c r="AR112" i="20"/>
  <c r="AR109" i="20"/>
  <c r="AR108" i="20"/>
  <c r="AR107" i="20"/>
  <c r="AR106" i="20"/>
  <c r="AR105" i="20"/>
  <c r="AR103" i="20"/>
  <c r="AR102" i="20"/>
  <c r="AR101" i="20"/>
  <c r="AR100" i="20"/>
  <c r="AR99" i="20"/>
  <c r="AR98" i="20"/>
  <c r="AR97" i="20"/>
  <c r="AR96" i="20"/>
  <c r="AR95" i="20"/>
  <c r="AR94" i="20"/>
  <c r="AR92" i="20"/>
  <c r="AR91" i="20"/>
  <c r="AR90" i="20"/>
  <c r="AR89" i="20"/>
  <c r="AR88" i="20"/>
  <c r="AR86" i="20"/>
  <c r="AR85" i="20"/>
  <c r="AR81" i="20"/>
  <c r="AR80" i="20"/>
  <c r="AR79" i="20"/>
  <c r="AR78" i="20"/>
  <c r="AR77" i="20"/>
  <c r="AR76" i="20"/>
  <c r="AR74" i="20"/>
  <c r="AR73" i="20"/>
  <c r="AR71" i="20"/>
  <c r="AR70" i="20"/>
  <c r="AR69" i="20"/>
  <c r="AR68" i="20"/>
  <c r="AR66" i="20"/>
  <c r="AR65" i="20"/>
  <c r="AR64" i="20"/>
  <c r="AR62" i="20"/>
  <c r="AR61" i="20"/>
  <c r="AR59" i="20"/>
  <c r="AR58" i="20"/>
  <c r="AR56" i="20"/>
  <c r="AR55" i="20"/>
  <c r="AR54" i="20"/>
  <c r="AR53" i="20"/>
  <c r="AR52" i="20"/>
  <c r="AR51" i="20"/>
  <c r="AR49" i="20"/>
  <c r="AR48" i="20"/>
  <c r="AR46" i="20"/>
  <c r="AQ206" i="20"/>
  <c r="AQ205" i="20"/>
  <c r="AQ204" i="20"/>
  <c r="AQ203" i="20"/>
  <c r="AQ202" i="20"/>
  <c r="AQ201" i="20"/>
  <c r="AQ200" i="20"/>
  <c r="AQ199" i="20"/>
  <c r="AQ197" i="20"/>
  <c r="AQ196" i="20"/>
  <c r="AQ195" i="20"/>
  <c r="AQ194" i="20"/>
  <c r="AQ193" i="20"/>
  <c r="AQ190" i="20"/>
  <c r="AQ189" i="20"/>
  <c r="AQ187" i="20"/>
  <c r="AQ186" i="20"/>
  <c r="AQ184" i="20"/>
  <c r="AQ182" i="20"/>
  <c r="AQ181" i="20"/>
  <c r="AQ180" i="20"/>
  <c r="AQ179" i="20"/>
  <c r="AQ178" i="20"/>
  <c r="AQ177" i="20"/>
  <c r="AQ175" i="20"/>
  <c r="AQ174" i="20"/>
  <c r="AQ173" i="20"/>
  <c r="AQ172" i="20"/>
  <c r="AQ170" i="20"/>
  <c r="AQ169" i="20"/>
  <c r="AQ168" i="20"/>
  <c r="AQ166" i="20"/>
  <c r="AQ165" i="20"/>
  <c r="AQ164" i="20"/>
  <c r="AQ162" i="20"/>
  <c r="AQ161" i="20"/>
  <c r="AQ159" i="20"/>
  <c r="AQ158" i="20"/>
  <c r="AQ155" i="20"/>
  <c r="AQ153" i="20"/>
  <c r="AQ152" i="20"/>
  <c r="AQ149" i="20"/>
  <c r="AQ147" i="20"/>
  <c r="AQ146" i="20"/>
  <c r="AQ145" i="20"/>
  <c r="AQ144" i="20"/>
  <c r="AQ143" i="20"/>
  <c r="AQ141" i="20"/>
  <c r="AQ137" i="20"/>
  <c r="AQ136" i="20"/>
  <c r="AQ134" i="20"/>
  <c r="AQ133" i="20"/>
  <c r="AQ130" i="20"/>
  <c r="AQ127" i="20"/>
  <c r="AQ125" i="20"/>
  <c r="AQ120" i="20"/>
  <c r="AQ117" i="20"/>
  <c r="AQ115" i="20"/>
  <c r="AQ109" i="20"/>
  <c r="AQ108" i="20"/>
  <c r="AQ107" i="20"/>
  <c r="AQ106" i="20"/>
  <c r="AQ105" i="20"/>
  <c r="AQ103" i="20"/>
  <c r="AQ102" i="20"/>
  <c r="AQ101" i="20"/>
  <c r="AQ100" i="20"/>
  <c r="AQ99" i="20"/>
  <c r="AQ98" i="20"/>
  <c r="AQ97" i="20"/>
  <c r="AQ96" i="20"/>
  <c r="AQ95" i="20"/>
  <c r="AQ94" i="20"/>
  <c r="AQ92" i="20"/>
  <c r="AQ91" i="20"/>
  <c r="AQ89" i="20"/>
  <c r="AQ88" i="20"/>
  <c r="AQ86" i="20"/>
  <c r="AQ85" i="20"/>
  <c r="AQ81" i="20"/>
  <c r="AQ80" i="20"/>
  <c r="AQ79" i="20"/>
  <c r="AQ78" i="20"/>
  <c r="AQ77" i="20"/>
  <c r="AQ76" i="20"/>
  <c r="AQ74" i="20"/>
  <c r="AQ71" i="20"/>
  <c r="AQ68" i="20"/>
  <c r="AQ66" i="20"/>
  <c r="AQ62" i="20"/>
  <c r="AQ61" i="20"/>
  <c r="AQ59" i="20"/>
  <c r="AQ56" i="20"/>
  <c r="AQ53" i="20"/>
  <c r="AQ51" i="20"/>
  <c r="AQ46" i="20"/>
  <c r="BV8" i="3"/>
  <c r="BW8" i="3"/>
  <c r="BV10" i="3"/>
  <c r="BW10" i="3"/>
  <c r="BV11" i="3"/>
  <c r="BW11" i="3"/>
  <c r="BV12" i="3"/>
  <c r="BW12" i="3"/>
  <c r="BV13" i="3"/>
  <c r="BW13" i="3"/>
  <c r="BV14" i="3"/>
  <c r="BW14" i="3"/>
  <c r="BV15" i="3"/>
  <c r="BW15" i="3"/>
  <c r="BV16" i="3"/>
  <c r="BW16" i="3"/>
  <c r="BV17" i="3"/>
  <c r="BW17" i="3"/>
  <c r="BV18" i="3"/>
  <c r="BW18" i="3"/>
  <c r="BV19" i="3"/>
  <c r="BW19" i="3"/>
  <c r="BV20" i="3"/>
  <c r="BW20" i="3"/>
  <c r="BV21" i="3"/>
  <c r="BW21" i="3"/>
  <c r="BV22" i="3"/>
  <c r="BW22" i="3"/>
  <c r="BV23" i="3"/>
  <c r="BW23" i="3"/>
  <c r="BV24" i="3"/>
  <c r="BW24" i="3"/>
  <c r="BV25" i="3"/>
  <c r="BW25" i="3"/>
  <c r="BV26" i="3"/>
  <c r="BW26" i="3"/>
  <c r="BV27" i="3"/>
  <c r="BW27" i="3"/>
  <c r="BV28" i="3"/>
  <c r="BW28" i="3"/>
  <c r="BV29" i="3"/>
  <c r="BW29" i="3"/>
  <c r="BV30" i="3"/>
  <c r="BW30" i="3"/>
  <c r="BV31" i="3"/>
  <c r="BW31" i="3"/>
  <c r="BV32" i="3"/>
  <c r="BW32" i="3"/>
  <c r="BV33" i="3"/>
  <c r="BW33" i="3"/>
  <c r="BV34" i="3"/>
  <c r="BW34" i="3"/>
  <c r="BV35" i="3"/>
  <c r="BW35" i="3"/>
  <c r="BV36" i="3"/>
  <c r="BW36" i="3"/>
  <c r="BP8" i="3"/>
  <c r="BQ8" i="3"/>
  <c r="BP10" i="3"/>
  <c r="BQ10" i="3"/>
  <c r="BP11" i="3"/>
  <c r="BQ11" i="3"/>
  <c r="BP12" i="3"/>
  <c r="BQ12" i="3"/>
  <c r="BP13" i="3"/>
  <c r="BQ13" i="3"/>
  <c r="BP14" i="3"/>
  <c r="BQ14" i="3"/>
  <c r="BP15" i="3"/>
  <c r="BQ15" i="3"/>
  <c r="BP16" i="3"/>
  <c r="BQ16" i="3"/>
  <c r="BP17" i="3"/>
  <c r="BQ17" i="3"/>
  <c r="BP18" i="3"/>
  <c r="BQ18" i="3"/>
  <c r="BP19" i="3"/>
  <c r="BQ19" i="3"/>
  <c r="BP20" i="3"/>
  <c r="BQ20" i="3"/>
  <c r="BP21" i="3"/>
  <c r="BQ21" i="3"/>
  <c r="BP22" i="3"/>
  <c r="BQ22" i="3"/>
  <c r="BP23" i="3"/>
  <c r="BQ23" i="3"/>
  <c r="BP24" i="3"/>
  <c r="BQ24" i="3"/>
  <c r="BP25" i="3"/>
  <c r="BQ25" i="3"/>
  <c r="BP26" i="3"/>
  <c r="BQ26" i="3"/>
  <c r="BP27" i="3"/>
  <c r="BQ27" i="3"/>
  <c r="BP28" i="3"/>
  <c r="BQ28" i="3"/>
  <c r="BP29" i="3"/>
  <c r="BQ29" i="3"/>
  <c r="BP30" i="3"/>
  <c r="BQ30" i="3"/>
  <c r="BP31" i="3"/>
  <c r="BQ31" i="3"/>
  <c r="BP32" i="3"/>
  <c r="BQ32" i="3"/>
  <c r="BP33" i="3"/>
  <c r="BQ33" i="3"/>
  <c r="BP34" i="3"/>
  <c r="BQ34" i="3"/>
  <c r="BP35" i="3"/>
  <c r="BQ35" i="3"/>
  <c r="BP36" i="3"/>
  <c r="BQ36" i="3"/>
  <c r="BJ8" i="3"/>
  <c r="BK8" i="3"/>
  <c r="BJ10" i="3"/>
  <c r="BK10" i="3"/>
  <c r="BJ11" i="3"/>
  <c r="BK11" i="3"/>
  <c r="BJ12" i="3"/>
  <c r="BK12" i="3"/>
  <c r="BJ13" i="3"/>
  <c r="BK13" i="3"/>
  <c r="BJ14" i="3"/>
  <c r="BK14" i="3"/>
  <c r="BJ15" i="3"/>
  <c r="BK15" i="3"/>
  <c r="BJ16" i="3"/>
  <c r="BK16" i="3"/>
  <c r="BJ17" i="3"/>
  <c r="BK17" i="3"/>
  <c r="BJ18" i="3"/>
  <c r="BK18" i="3"/>
  <c r="BJ19" i="3"/>
  <c r="BK19" i="3"/>
  <c r="BJ20" i="3"/>
  <c r="BK20" i="3"/>
  <c r="BJ21" i="3"/>
  <c r="BK21" i="3"/>
  <c r="BJ22" i="3"/>
  <c r="BK22" i="3"/>
  <c r="BJ23" i="3"/>
  <c r="BK23" i="3"/>
  <c r="BJ24" i="3"/>
  <c r="BK24" i="3"/>
  <c r="BJ25" i="3"/>
  <c r="BK25" i="3"/>
  <c r="BJ26" i="3"/>
  <c r="BK26" i="3"/>
  <c r="BJ27" i="3"/>
  <c r="BK27" i="3"/>
  <c r="BJ28" i="3"/>
  <c r="BK28" i="3"/>
  <c r="BJ29" i="3"/>
  <c r="BK29" i="3"/>
  <c r="BJ30" i="3"/>
  <c r="BK30" i="3"/>
  <c r="BJ31" i="3"/>
  <c r="BK31" i="3"/>
  <c r="BJ32" i="3"/>
  <c r="BK32" i="3"/>
  <c r="BJ33" i="3"/>
  <c r="BK33" i="3"/>
  <c r="BJ34" i="3"/>
  <c r="BK34" i="3"/>
  <c r="BD8" i="3"/>
  <c r="BE8" i="3"/>
  <c r="BD10" i="3"/>
  <c r="BE10" i="3"/>
  <c r="BD11" i="3"/>
  <c r="BE11" i="3"/>
  <c r="BD12" i="3"/>
  <c r="BE12" i="3"/>
  <c r="BD13" i="3"/>
  <c r="BE13" i="3"/>
  <c r="BD14" i="3"/>
  <c r="BE14" i="3"/>
  <c r="BD15" i="3"/>
  <c r="BE15" i="3"/>
  <c r="BD16" i="3"/>
  <c r="BE16" i="3"/>
  <c r="BD17" i="3"/>
  <c r="BE17" i="3"/>
  <c r="BD18" i="3"/>
  <c r="BE18" i="3"/>
  <c r="BD19" i="3"/>
  <c r="BE19" i="3"/>
  <c r="BD20" i="3"/>
  <c r="BE20" i="3"/>
  <c r="BD21" i="3"/>
  <c r="BE21" i="3"/>
  <c r="BD22" i="3"/>
  <c r="BE22" i="3"/>
  <c r="BD23" i="3"/>
  <c r="BE23" i="3"/>
  <c r="BD24" i="3"/>
  <c r="BE24" i="3"/>
  <c r="BD25" i="3"/>
  <c r="BE25" i="3"/>
  <c r="BD26" i="3"/>
  <c r="BE26" i="3"/>
  <c r="BD27" i="3"/>
  <c r="BE27" i="3"/>
  <c r="BD28" i="3"/>
  <c r="BE28" i="3"/>
  <c r="BD29" i="3"/>
  <c r="BE29" i="3"/>
  <c r="BD30" i="3"/>
  <c r="BE30" i="3"/>
  <c r="BD31" i="3"/>
  <c r="BE31" i="3"/>
  <c r="BD32" i="3"/>
  <c r="BE32" i="3"/>
  <c r="BD33" i="3"/>
  <c r="BE33" i="3"/>
  <c r="AX8" i="3"/>
  <c r="AY8" i="3"/>
  <c r="AX10" i="3"/>
  <c r="AY10" i="3"/>
  <c r="AX11" i="3"/>
  <c r="AY11" i="3"/>
  <c r="AX12" i="3"/>
  <c r="AY12" i="3"/>
  <c r="AX13" i="3"/>
  <c r="AY13" i="3"/>
  <c r="AX14" i="3"/>
  <c r="AY14" i="3"/>
  <c r="AX15" i="3"/>
  <c r="AY15" i="3"/>
  <c r="AX16" i="3"/>
  <c r="AY16" i="3"/>
  <c r="AX17" i="3"/>
  <c r="AY17" i="3"/>
  <c r="AX18" i="3"/>
  <c r="AY18" i="3"/>
  <c r="AX19" i="3"/>
  <c r="AY19" i="3"/>
  <c r="AX20" i="3"/>
  <c r="AY20" i="3"/>
  <c r="AX21" i="3"/>
  <c r="AY21" i="3"/>
  <c r="AX22" i="3"/>
  <c r="AY22" i="3"/>
  <c r="AX23" i="3"/>
  <c r="AY23" i="3"/>
  <c r="AX24" i="3"/>
  <c r="AY24" i="3"/>
  <c r="AX25" i="3"/>
  <c r="AY25" i="3"/>
  <c r="AX26" i="3"/>
  <c r="AY26" i="3"/>
  <c r="AX27" i="3"/>
  <c r="AY27" i="3"/>
  <c r="AX28" i="3"/>
  <c r="AY28" i="3"/>
  <c r="AX29" i="3"/>
  <c r="AY29" i="3"/>
  <c r="AX30" i="3"/>
  <c r="AY30" i="3"/>
  <c r="AX31" i="3"/>
  <c r="AY31" i="3"/>
  <c r="AX32" i="3"/>
  <c r="AY32" i="3"/>
  <c r="AR8" i="3"/>
  <c r="AS8" i="3"/>
  <c r="AR10" i="3"/>
  <c r="AS10" i="3"/>
  <c r="AR11" i="3"/>
  <c r="AS11" i="3"/>
  <c r="AR12" i="3"/>
  <c r="AS12" i="3"/>
  <c r="AR13" i="3"/>
  <c r="AS13" i="3"/>
  <c r="AR14" i="3"/>
  <c r="AS14" i="3"/>
  <c r="AR15" i="3"/>
  <c r="AS15" i="3"/>
  <c r="AR16" i="3"/>
  <c r="AS16" i="3"/>
  <c r="AR17" i="3"/>
  <c r="AS17" i="3"/>
  <c r="AR18" i="3"/>
  <c r="AS18" i="3"/>
  <c r="AR19" i="3"/>
  <c r="AS19" i="3"/>
  <c r="AR20" i="3"/>
  <c r="AS20" i="3"/>
  <c r="AR21" i="3"/>
  <c r="AS21" i="3"/>
  <c r="AR22" i="3"/>
  <c r="AS22" i="3"/>
  <c r="AR23" i="3"/>
  <c r="AS23" i="3"/>
  <c r="AR24" i="3"/>
  <c r="AS24" i="3"/>
  <c r="AR25" i="3"/>
  <c r="AS25" i="3"/>
  <c r="AR26" i="3"/>
  <c r="AS26" i="3"/>
  <c r="AR27" i="3"/>
  <c r="AS27" i="3"/>
  <c r="AR28" i="3"/>
  <c r="AS28" i="3"/>
  <c r="AR29" i="3"/>
  <c r="AS29" i="3"/>
  <c r="AR30" i="3"/>
  <c r="AS30" i="3"/>
  <c r="AR31" i="3"/>
  <c r="AS31" i="3"/>
  <c r="AL8" i="3"/>
  <c r="AM8" i="3"/>
  <c r="AL10" i="3"/>
  <c r="AM10" i="3"/>
  <c r="AL11" i="3"/>
  <c r="AM11" i="3"/>
  <c r="AL12" i="3"/>
  <c r="AM12" i="3"/>
  <c r="AL13" i="3"/>
  <c r="AM13" i="3"/>
  <c r="AL14" i="3"/>
  <c r="AM14" i="3"/>
  <c r="AL15" i="3"/>
  <c r="AM15" i="3"/>
  <c r="AL16" i="3"/>
  <c r="AM16" i="3"/>
  <c r="AL17" i="3"/>
  <c r="AM17" i="3"/>
  <c r="AL18" i="3"/>
  <c r="AM18" i="3"/>
  <c r="AL19" i="3"/>
  <c r="AM19" i="3"/>
  <c r="AL20" i="3"/>
  <c r="AM20" i="3"/>
  <c r="AL21" i="3"/>
  <c r="AM21" i="3"/>
  <c r="AL22" i="3"/>
  <c r="AM22" i="3"/>
  <c r="AL23" i="3"/>
  <c r="AM23" i="3"/>
  <c r="AL24" i="3"/>
  <c r="AM24" i="3"/>
  <c r="AL25" i="3"/>
  <c r="AM25" i="3"/>
  <c r="AL26" i="3"/>
  <c r="AM26" i="3"/>
  <c r="AL27" i="3"/>
  <c r="AM27" i="3"/>
  <c r="AL28" i="3"/>
  <c r="AM28" i="3"/>
  <c r="AL29" i="3"/>
  <c r="AM29" i="3"/>
  <c r="AL30" i="3"/>
  <c r="AM30" i="3"/>
  <c r="AL31" i="3"/>
  <c r="AM31" i="3"/>
  <c r="AL32" i="3"/>
  <c r="AM32" i="3"/>
  <c r="AL33" i="3"/>
  <c r="AM33" i="3"/>
  <c r="AL34" i="3"/>
  <c r="AM34" i="3"/>
  <c r="AL35" i="3"/>
  <c r="AM35" i="3"/>
  <c r="AF8" i="3"/>
  <c r="AG8" i="3"/>
  <c r="AF10" i="3"/>
  <c r="AG10" i="3"/>
  <c r="AF11" i="3"/>
  <c r="AG11" i="3"/>
  <c r="AF12" i="3"/>
  <c r="AG12" i="3"/>
  <c r="AF13" i="3"/>
  <c r="AG13" i="3"/>
  <c r="AF14" i="3"/>
  <c r="AG14" i="3"/>
  <c r="AF15" i="3"/>
  <c r="AG15" i="3"/>
  <c r="AF16" i="3"/>
  <c r="AG16" i="3"/>
  <c r="AF17" i="3"/>
  <c r="AG17" i="3"/>
  <c r="AF18" i="3"/>
  <c r="AG18" i="3"/>
  <c r="AF19" i="3"/>
  <c r="AG19" i="3"/>
  <c r="AF20" i="3"/>
  <c r="AG20" i="3"/>
  <c r="AF21" i="3"/>
  <c r="AG21" i="3"/>
  <c r="AF22" i="3"/>
  <c r="AG22" i="3"/>
  <c r="AF23" i="3"/>
  <c r="AG23" i="3"/>
  <c r="AF24" i="3"/>
  <c r="AG24" i="3"/>
  <c r="AF25" i="3"/>
  <c r="AG25" i="3"/>
  <c r="AF26" i="3"/>
  <c r="AG26" i="3"/>
  <c r="AF27" i="3"/>
  <c r="AG27" i="3"/>
  <c r="AF28" i="3"/>
  <c r="AG28" i="3"/>
  <c r="AF29" i="3"/>
  <c r="AG29" i="3"/>
  <c r="AF30" i="3"/>
  <c r="AG30" i="3"/>
  <c r="AF31" i="3"/>
  <c r="AG31" i="3"/>
  <c r="AF32" i="3"/>
  <c r="AG32" i="3"/>
  <c r="Z8" i="3"/>
  <c r="AA8" i="3"/>
  <c r="Z10" i="3"/>
  <c r="AA10" i="3"/>
  <c r="Z11" i="3"/>
  <c r="AA11" i="3"/>
  <c r="Z12" i="3"/>
  <c r="AA12" i="3"/>
  <c r="Z13" i="3"/>
  <c r="AA13" i="3"/>
  <c r="Z14" i="3"/>
  <c r="AA14" i="3"/>
  <c r="Z15" i="3"/>
  <c r="AA15" i="3"/>
  <c r="Z16" i="3"/>
  <c r="AA16" i="3"/>
  <c r="Z17" i="3"/>
  <c r="AA17" i="3"/>
  <c r="Z18" i="3"/>
  <c r="AA18" i="3"/>
  <c r="Z19" i="3"/>
  <c r="AA19" i="3"/>
  <c r="Z20" i="3"/>
  <c r="AA20" i="3"/>
  <c r="Z21" i="3"/>
  <c r="AA21" i="3"/>
  <c r="Z22" i="3"/>
  <c r="AA22" i="3"/>
  <c r="Z23" i="3"/>
  <c r="AA23" i="3"/>
  <c r="Z24" i="3"/>
  <c r="AA24" i="3"/>
  <c r="Z25" i="3"/>
  <c r="AA25" i="3"/>
  <c r="Z26" i="3"/>
  <c r="AA26" i="3"/>
  <c r="Z27" i="3"/>
  <c r="AA27" i="3"/>
  <c r="Z28" i="3"/>
  <c r="AA28" i="3"/>
  <c r="Z29" i="3"/>
  <c r="AA29" i="3"/>
  <c r="Z30" i="3"/>
  <c r="AA30" i="3"/>
  <c r="Z31" i="3"/>
  <c r="AA31" i="3"/>
  <c r="Z32" i="3"/>
  <c r="AA32" i="3"/>
  <c r="Z33" i="3"/>
  <c r="AA33" i="3"/>
  <c r="Z34" i="3"/>
  <c r="AA34" i="3"/>
  <c r="T8" i="3"/>
  <c r="U8" i="3"/>
  <c r="T10" i="3"/>
  <c r="U10" i="3"/>
  <c r="T11" i="3"/>
  <c r="U11" i="3"/>
  <c r="T12" i="3"/>
  <c r="U12" i="3"/>
  <c r="T13" i="3"/>
  <c r="U13" i="3"/>
  <c r="T14" i="3"/>
  <c r="U14" i="3"/>
  <c r="T15" i="3"/>
  <c r="U15" i="3"/>
  <c r="T16" i="3"/>
  <c r="U16" i="3"/>
  <c r="T17" i="3"/>
  <c r="U17" i="3"/>
  <c r="T18" i="3"/>
  <c r="U18" i="3"/>
  <c r="T19" i="3"/>
  <c r="U19" i="3"/>
  <c r="T20" i="3"/>
  <c r="U20" i="3"/>
  <c r="T21" i="3"/>
  <c r="U21" i="3"/>
  <c r="T22" i="3"/>
  <c r="U22" i="3"/>
  <c r="T23" i="3"/>
  <c r="U23" i="3"/>
  <c r="T24" i="3"/>
  <c r="U24" i="3"/>
  <c r="T25" i="3"/>
  <c r="U25" i="3"/>
  <c r="T26" i="3"/>
  <c r="U26" i="3"/>
  <c r="T27" i="3"/>
  <c r="U27" i="3"/>
  <c r="T28" i="3"/>
  <c r="U28" i="3"/>
  <c r="T29" i="3"/>
  <c r="U29" i="3"/>
  <c r="T30" i="3"/>
  <c r="U30" i="3"/>
  <c r="T31" i="3"/>
  <c r="U31" i="3"/>
  <c r="N8" i="3"/>
  <c r="O8" i="3"/>
  <c r="N10" i="3"/>
  <c r="O10" i="3"/>
  <c r="N11" i="3"/>
  <c r="O11" i="3"/>
  <c r="N12" i="3"/>
  <c r="O12" i="3"/>
  <c r="N13" i="3"/>
  <c r="O13" i="3"/>
  <c r="N14" i="3"/>
  <c r="O14" i="3"/>
  <c r="N15" i="3"/>
  <c r="O15" i="3"/>
  <c r="N16" i="3"/>
  <c r="O16" i="3"/>
  <c r="N17" i="3"/>
  <c r="O17" i="3"/>
  <c r="N18" i="3"/>
  <c r="O18" i="3"/>
  <c r="N19" i="3"/>
  <c r="O19" i="3"/>
  <c r="N20" i="3"/>
  <c r="O20" i="3"/>
  <c r="N21" i="3"/>
  <c r="O21" i="3"/>
  <c r="N22" i="3"/>
  <c r="O22" i="3"/>
  <c r="N23" i="3"/>
  <c r="O23" i="3"/>
  <c r="N24" i="3"/>
  <c r="O24" i="3"/>
  <c r="N25" i="3"/>
  <c r="O25" i="3"/>
  <c r="N26" i="3"/>
  <c r="O26" i="3"/>
  <c r="N27" i="3"/>
  <c r="O27" i="3"/>
  <c r="N28" i="3"/>
  <c r="O28" i="3"/>
  <c r="N29" i="3"/>
  <c r="O29" i="3"/>
  <c r="N30" i="3"/>
  <c r="O30" i="3"/>
  <c r="N31" i="3"/>
  <c r="O31" i="3"/>
  <c r="N32" i="3"/>
  <c r="O32" i="3"/>
  <c r="N33" i="3"/>
  <c r="O33" i="3"/>
  <c r="H8" i="3"/>
  <c r="I8" i="3"/>
  <c r="H10" i="3"/>
  <c r="I10" i="3"/>
  <c r="H11" i="3"/>
  <c r="I11" i="3"/>
  <c r="H12" i="3"/>
  <c r="I12" i="3"/>
  <c r="H13" i="3"/>
  <c r="I13" i="3"/>
  <c r="H14" i="3"/>
  <c r="I14" i="3"/>
  <c r="H15" i="3"/>
  <c r="I15" i="3"/>
  <c r="H16" i="3"/>
  <c r="I16" i="3"/>
  <c r="H17" i="3"/>
  <c r="I17" i="3"/>
  <c r="H18" i="3"/>
  <c r="I18" i="3"/>
  <c r="H19" i="3"/>
  <c r="I19" i="3"/>
  <c r="H20" i="3"/>
  <c r="I20" i="3"/>
  <c r="H21" i="3"/>
  <c r="I21" i="3"/>
  <c r="H22" i="3"/>
  <c r="I22" i="3"/>
  <c r="H23" i="3"/>
  <c r="I23" i="3"/>
  <c r="H24" i="3"/>
  <c r="I24" i="3"/>
  <c r="H25" i="3"/>
  <c r="I25" i="3"/>
  <c r="H26" i="3"/>
  <c r="I26" i="3"/>
  <c r="H27" i="3"/>
  <c r="I27" i="3"/>
  <c r="H28" i="3"/>
  <c r="I28" i="3"/>
  <c r="H29" i="3"/>
  <c r="I29" i="3"/>
  <c r="H30" i="3"/>
  <c r="I30" i="3"/>
  <c r="H31" i="3"/>
  <c r="I31" i="3"/>
  <c r="H32" i="3"/>
  <c r="I32" i="3"/>
  <c r="H33" i="3"/>
  <c r="I33" i="3"/>
  <c r="BV16" i="8"/>
  <c r="BW16" i="8"/>
  <c r="BV17" i="8"/>
  <c r="BW17" i="8"/>
  <c r="BV18" i="8"/>
  <c r="BW18" i="8"/>
  <c r="BV19" i="8"/>
  <c r="BW19" i="8"/>
  <c r="BV20" i="8"/>
  <c r="BW20" i="8"/>
  <c r="BV21" i="8"/>
  <c r="BW21" i="8"/>
  <c r="BV22" i="8"/>
  <c r="BW22" i="8"/>
  <c r="BV23" i="8"/>
  <c r="BW23" i="8"/>
  <c r="BV24" i="8"/>
  <c r="BW24" i="8"/>
  <c r="BV25" i="8"/>
  <c r="BW25" i="8"/>
  <c r="BV26" i="8"/>
  <c r="BW26" i="8"/>
  <c r="BV27" i="8"/>
  <c r="BW27" i="8"/>
  <c r="BV28" i="8"/>
  <c r="BW28" i="8"/>
  <c r="BV29" i="8"/>
  <c r="BW29" i="8"/>
  <c r="BV30" i="8"/>
  <c r="BW30" i="8"/>
  <c r="BV31" i="8"/>
  <c r="BW31" i="8"/>
  <c r="BV32" i="8"/>
  <c r="BW32" i="8"/>
  <c r="BV33" i="8"/>
  <c r="BW33" i="8"/>
  <c r="BV34" i="8"/>
  <c r="BW34" i="8"/>
  <c r="BV35" i="8"/>
  <c r="BW35" i="8"/>
  <c r="BV36" i="8"/>
  <c r="BW36" i="8"/>
  <c r="BV37" i="8"/>
  <c r="BW37" i="8"/>
  <c r="BV38" i="8"/>
  <c r="BW38" i="8"/>
  <c r="BV39" i="8"/>
  <c r="BW39" i="8"/>
  <c r="BV40" i="8"/>
  <c r="BW40" i="8"/>
  <c r="BV41" i="8"/>
  <c r="BW41" i="8"/>
  <c r="BV42" i="8"/>
  <c r="BW42" i="8"/>
  <c r="BV43" i="8"/>
  <c r="BW43" i="8"/>
  <c r="BV44" i="8"/>
  <c r="BW44" i="8"/>
  <c r="BV45" i="8"/>
  <c r="BW45" i="8"/>
  <c r="BV46" i="8"/>
  <c r="BW46" i="8"/>
  <c r="BV47" i="8"/>
  <c r="BW47" i="8"/>
  <c r="BV48" i="8"/>
  <c r="BW48" i="8"/>
  <c r="BV49" i="8"/>
  <c r="BW49" i="8"/>
  <c r="BV50" i="8"/>
  <c r="BW50" i="8"/>
  <c r="BV51" i="8"/>
  <c r="BW51" i="8"/>
  <c r="BV52" i="8"/>
  <c r="BW52" i="8"/>
  <c r="BV53" i="8"/>
  <c r="BW53" i="8"/>
  <c r="BV54" i="8"/>
  <c r="BW54" i="8"/>
  <c r="BV55" i="8"/>
  <c r="BW55" i="8"/>
  <c r="BV56" i="8"/>
  <c r="BW56" i="8"/>
  <c r="BV57" i="8"/>
  <c r="BW57" i="8"/>
  <c r="BV58" i="8"/>
  <c r="BW58" i="8"/>
  <c r="BV59" i="8"/>
  <c r="BW59" i="8"/>
  <c r="BV60" i="8"/>
  <c r="BW60" i="8"/>
  <c r="BV61" i="8"/>
  <c r="BW61" i="8"/>
  <c r="BV62" i="8"/>
  <c r="BW62" i="8"/>
  <c r="BV63" i="8"/>
  <c r="BW63" i="8"/>
  <c r="BV64" i="8"/>
  <c r="BW64" i="8"/>
  <c r="BV65" i="8"/>
  <c r="BW65" i="8"/>
  <c r="BV66" i="8"/>
  <c r="BW66" i="8"/>
  <c r="BV67" i="8"/>
  <c r="BW67" i="8"/>
  <c r="BV68" i="8"/>
  <c r="BW68" i="8"/>
  <c r="BV69" i="8"/>
  <c r="BW69" i="8"/>
  <c r="BV70" i="8"/>
  <c r="BW70" i="8"/>
  <c r="BV71" i="8"/>
  <c r="BW71" i="8"/>
  <c r="BV72" i="8"/>
  <c r="BW72" i="8"/>
  <c r="BV73" i="8"/>
  <c r="BW73" i="8"/>
  <c r="BV74" i="8"/>
  <c r="BW74" i="8"/>
  <c r="BV75" i="8"/>
  <c r="BW75" i="8"/>
  <c r="BV76" i="8"/>
  <c r="BW76" i="8"/>
  <c r="BV77" i="8"/>
  <c r="BW77" i="8"/>
  <c r="BV78" i="8"/>
  <c r="BW78" i="8"/>
  <c r="BV79" i="8"/>
  <c r="BW79" i="8"/>
  <c r="BV80" i="8"/>
  <c r="BW80" i="8"/>
  <c r="BV81" i="8"/>
  <c r="BW81" i="8"/>
  <c r="BV82" i="8"/>
  <c r="BW82" i="8"/>
  <c r="BV83" i="8"/>
  <c r="BW83" i="8"/>
  <c r="BV84" i="8"/>
  <c r="BW84" i="8"/>
  <c r="BV85" i="8"/>
  <c r="BW85" i="8"/>
  <c r="BV86" i="8"/>
  <c r="BW86" i="8"/>
  <c r="BV87" i="8"/>
  <c r="BW87" i="8"/>
  <c r="BV88" i="8"/>
  <c r="BW88" i="8"/>
  <c r="BV89" i="8"/>
  <c r="BW89" i="8"/>
  <c r="BV90" i="8"/>
  <c r="BW90" i="8"/>
  <c r="BV91" i="8"/>
  <c r="BW91" i="8"/>
  <c r="BV92" i="8"/>
  <c r="BW92" i="8"/>
  <c r="BV93" i="8"/>
  <c r="BW93" i="8"/>
  <c r="BV94" i="8"/>
  <c r="BW94" i="8"/>
  <c r="BV95" i="8"/>
  <c r="BW95" i="8"/>
  <c r="BV96" i="8"/>
  <c r="BW96" i="8"/>
  <c r="BV97" i="8"/>
  <c r="BW97" i="8"/>
  <c r="BV98" i="8"/>
  <c r="BW98" i="8"/>
  <c r="BV99" i="8"/>
  <c r="BW99" i="8"/>
  <c r="BV100" i="8"/>
  <c r="BW100" i="8"/>
  <c r="BV101" i="8"/>
  <c r="BW101" i="8"/>
  <c r="BV102" i="8"/>
  <c r="BW102" i="8"/>
  <c r="BV103" i="8"/>
  <c r="BW103" i="8"/>
  <c r="BV104" i="8"/>
  <c r="BW104" i="8"/>
  <c r="BP16" i="8"/>
  <c r="BQ16" i="8"/>
  <c r="BP17" i="8"/>
  <c r="BQ17" i="8"/>
  <c r="BP18" i="8"/>
  <c r="BQ18" i="8"/>
  <c r="BP19" i="8"/>
  <c r="BQ19" i="8"/>
  <c r="BP20" i="8"/>
  <c r="BQ20" i="8"/>
  <c r="BP21" i="8"/>
  <c r="BQ21" i="8"/>
  <c r="BP22" i="8"/>
  <c r="BQ22" i="8"/>
  <c r="BP23" i="8"/>
  <c r="BQ23" i="8"/>
  <c r="BP24" i="8"/>
  <c r="BQ24" i="8"/>
  <c r="BP25" i="8"/>
  <c r="BQ25" i="8"/>
  <c r="BP26" i="8"/>
  <c r="BQ26" i="8"/>
  <c r="BP27" i="8"/>
  <c r="BQ27" i="8"/>
  <c r="BP28" i="8"/>
  <c r="BQ28" i="8"/>
  <c r="BP29" i="8"/>
  <c r="BQ29" i="8"/>
  <c r="BP30" i="8"/>
  <c r="BQ30" i="8"/>
  <c r="BP31" i="8"/>
  <c r="BQ31" i="8"/>
  <c r="BP32" i="8"/>
  <c r="BQ32" i="8"/>
  <c r="BP33" i="8"/>
  <c r="BQ33" i="8"/>
  <c r="BP34" i="8"/>
  <c r="BQ34" i="8"/>
  <c r="BP35" i="8"/>
  <c r="BQ35" i="8"/>
  <c r="BP36" i="8"/>
  <c r="BQ36" i="8"/>
  <c r="BP37" i="8"/>
  <c r="BQ37" i="8"/>
  <c r="BP38" i="8"/>
  <c r="BQ38" i="8"/>
  <c r="BP39" i="8"/>
  <c r="BQ39" i="8"/>
  <c r="BP40" i="8"/>
  <c r="BQ40" i="8"/>
  <c r="BP41" i="8"/>
  <c r="BQ41" i="8"/>
  <c r="BP42" i="8"/>
  <c r="BQ42" i="8"/>
  <c r="BP43" i="8"/>
  <c r="BQ43" i="8"/>
  <c r="BP44" i="8"/>
  <c r="BQ44" i="8"/>
  <c r="BP45" i="8"/>
  <c r="BQ45" i="8"/>
  <c r="BP46" i="8"/>
  <c r="BQ46" i="8"/>
  <c r="BP47" i="8"/>
  <c r="BQ47" i="8"/>
  <c r="BP48" i="8"/>
  <c r="BQ48" i="8"/>
  <c r="BP49" i="8"/>
  <c r="BQ49" i="8"/>
  <c r="BP50" i="8"/>
  <c r="BQ50" i="8"/>
  <c r="BP51" i="8"/>
  <c r="BQ51" i="8"/>
  <c r="BP52" i="8"/>
  <c r="BQ52" i="8"/>
  <c r="BP53" i="8"/>
  <c r="BQ53" i="8"/>
  <c r="BP54" i="8"/>
  <c r="BQ54" i="8"/>
  <c r="BP55" i="8"/>
  <c r="BQ55" i="8"/>
  <c r="BP56" i="8"/>
  <c r="BQ56" i="8"/>
  <c r="BP57" i="8"/>
  <c r="BQ57" i="8"/>
  <c r="BP58" i="8"/>
  <c r="BQ58" i="8"/>
  <c r="BP59" i="8"/>
  <c r="BQ59" i="8"/>
  <c r="BP60" i="8"/>
  <c r="BQ60" i="8"/>
  <c r="BP61" i="8"/>
  <c r="BQ61" i="8"/>
  <c r="BP62" i="8"/>
  <c r="BQ62" i="8"/>
  <c r="BP63" i="8"/>
  <c r="BQ63" i="8"/>
  <c r="BP64" i="8"/>
  <c r="BQ64" i="8"/>
  <c r="BP65" i="8"/>
  <c r="BQ65" i="8"/>
  <c r="BP66" i="8"/>
  <c r="BQ66" i="8"/>
  <c r="BP67" i="8"/>
  <c r="BQ67" i="8"/>
  <c r="BP68" i="8"/>
  <c r="BQ68" i="8"/>
  <c r="BP69" i="8"/>
  <c r="BQ69" i="8"/>
  <c r="BP70" i="8"/>
  <c r="BQ70" i="8"/>
  <c r="BP71" i="8"/>
  <c r="BQ71" i="8"/>
  <c r="BP72" i="8"/>
  <c r="BQ72" i="8"/>
  <c r="BP73" i="8"/>
  <c r="BQ73" i="8"/>
  <c r="BP74" i="8"/>
  <c r="BQ74" i="8"/>
  <c r="BP75" i="8"/>
  <c r="BQ75" i="8"/>
  <c r="BP76" i="8"/>
  <c r="BQ76" i="8"/>
  <c r="BP77" i="8"/>
  <c r="BQ77" i="8"/>
  <c r="BP78" i="8"/>
  <c r="BQ78" i="8"/>
  <c r="BP79" i="8"/>
  <c r="BQ79" i="8"/>
  <c r="BP80" i="8"/>
  <c r="BQ80" i="8"/>
  <c r="BP81" i="8"/>
  <c r="BQ81" i="8"/>
  <c r="BP82" i="8"/>
  <c r="BQ82" i="8"/>
  <c r="BP83" i="8"/>
  <c r="BQ83" i="8"/>
  <c r="BP84" i="8"/>
  <c r="BQ84" i="8"/>
  <c r="BP85" i="8"/>
  <c r="BQ85" i="8"/>
  <c r="BP86" i="8"/>
  <c r="BQ86" i="8"/>
  <c r="BP87" i="8"/>
  <c r="BQ87" i="8"/>
  <c r="BP88" i="8"/>
  <c r="BQ88" i="8"/>
  <c r="BP89" i="8"/>
  <c r="BQ89" i="8"/>
  <c r="BP90" i="8"/>
  <c r="BQ90" i="8"/>
  <c r="BP91" i="8"/>
  <c r="BQ91" i="8"/>
  <c r="BP92" i="8"/>
  <c r="BQ92" i="8"/>
  <c r="BP93" i="8"/>
  <c r="BQ93" i="8"/>
  <c r="BP94" i="8"/>
  <c r="BQ94" i="8"/>
  <c r="BP95" i="8"/>
  <c r="BQ95" i="8"/>
  <c r="BP96" i="8"/>
  <c r="BQ96" i="8"/>
  <c r="BP97" i="8"/>
  <c r="BQ97" i="8"/>
  <c r="BP98" i="8"/>
  <c r="BQ98" i="8"/>
  <c r="BP99" i="8"/>
  <c r="BQ99" i="8"/>
  <c r="BP100" i="8"/>
  <c r="BQ100" i="8"/>
  <c r="BP101" i="8"/>
  <c r="BQ101" i="8"/>
  <c r="BP102" i="8"/>
  <c r="BQ102" i="8"/>
  <c r="BP103" i="8"/>
  <c r="BQ103" i="8"/>
  <c r="BP104" i="8"/>
  <c r="BQ104" i="8"/>
  <c r="BP105" i="8"/>
  <c r="BQ105" i="8"/>
  <c r="BP106" i="8"/>
  <c r="BQ106" i="8"/>
  <c r="BJ14" i="8"/>
  <c r="BK14" i="8"/>
  <c r="BJ15" i="8"/>
  <c r="BK15" i="8"/>
  <c r="BJ16" i="8"/>
  <c r="BK16" i="8"/>
  <c r="BJ17" i="8"/>
  <c r="BK17" i="8"/>
  <c r="BJ18" i="8"/>
  <c r="BK18" i="8"/>
  <c r="BJ19" i="8"/>
  <c r="BK19" i="8"/>
  <c r="BJ20" i="8"/>
  <c r="BK20" i="8"/>
  <c r="BJ21" i="8"/>
  <c r="BK21" i="8"/>
  <c r="BJ22" i="8"/>
  <c r="BK22" i="8"/>
  <c r="BJ23" i="8"/>
  <c r="BK23" i="8"/>
  <c r="BJ24" i="8"/>
  <c r="BK24" i="8"/>
  <c r="BJ25" i="8"/>
  <c r="BK25" i="8"/>
  <c r="BJ26" i="8"/>
  <c r="BK26" i="8"/>
  <c r="BJ27" i="8"/>
  <c r="BK27" i="8"/>
  <c r="BJ28" i="8"/>
  <c r="BK28" i="8"/>
  <c r="BJ29" i="8"/>
  <c r="BK29" i="8"/>
  <c r="BJ30" i="8"/>
  <c r="BK30" i="8"/>
  <c r="BJ31" i="8"/>
  <c r="BK31" i="8"/>
  <c r="BJ32" i="8"/>
  <c r="BK32" i="8"/>
  <c r="BJ33" i="8"/>
  <c r="BK33" i="8"/>
  <c r="BJ34" i="8"/>
  <c r="BK34" i="8"/>
  <c r="BJ35" i="8"/>
  <c r="BK35" i="8"/>
  <c r="BJ36" i="8"/>
  <c r="BK36" i="8"/>
  <c r="BJ37" i="8"/>
  <c r="BK37" i="8"/>
  <c r="BJ38" i="8"/>
  <c r="BK38" i="8"/>
  <c r="BJ39" i="8"/>
  <c r="BK39" i="8"/>
  <c r="BJ40" i="8"/>
  <c r="BK40" i="8"/>
  <c r="BJ41" i="8"/>
  <c r="BK41" i="8"/>
  <c r="BJ42" i="8"/>
  <c r="BK42" i="8"/>
  <c r="BJ43" i="8"/>
  <c r="BK43" i="8"/>
  <c r="BJ44" i="8"/>
  <c r="BK44" i="8"/>
  <c r="BJ45" i="8"/>
  <c r="BK45" i="8"/>
  <c r="BJ46" i="8"/>
  <c r="BK46" i="8"/>
  <c r="BJ47" i="8"/>
  <c r="BK47" i="8"/>
  <c r="BJ48" i="8"/>
  <c r="BK48" i="8"/>
  <c r="BJ49" i="8"/>
  <c r="BK49" i="8"/>
  <c r="BJ50" i="8"/>
  <c r="BK50" i="8"/>
  <c r="BJ51" i="8"/>
  <c r="BK51" i="8"/>
  <c r="BJ52" i="8"/>
  <c r="BK52" i="8"/>
  <c r="BJ53" i="8"/>
  <c r="BK53" i="8"/>
  <c r="BJ54" i="8"/>
  <c r="BK54" i="8"/>
  <c r="BJ55" i="8"/>
  <c r="BK55" i="8"/>
  <c r="BJ56" i="8"/>
  <c r="BK56" i="8"/>
  <c r="BJ57" i="8"/>
  <c r="BK57" i="8"/>
  <c r="BJ58" i="8"/>
  <c r="BK58" i="8"/>
  <c r="BJ59" i="8"/>
  <c r="BK59" i="8"/>
  <c r="BJ60" i="8"/>
  <c r="BK60" i="8"/>
  <c r="BJ61" i="8"/>
  <c r="BK61" i="8"/>
  <c r="BJ62" i="8"/>
  <c r="BK62" i="8"/>
  <c r="BJ63" i="8"/>
  <c r="BK63" i="8"/>
  <c r="BJ64" i="8"/>
  <c r="BK64" i="8"/>
  <c r="BJ65" i="8"/>
  <c r="BK65" i="8"/>
  <c r="BJ66" i="8"/>
  <c r="BK66" i="8"/>
  <c r="BJ67" i="8"/>
  <c r="BK67" i="8"/>
  <c r="BJ68" i="8"/>
  <c r="BK68" i="8"/>
  <c r="BJ69" i="8"/>
  <c r="BK69" i="8"/>
  <c r="BJ70" i="8"/>
  <c r="BK70" i="8"/>
  <c r="BJ71" i="8"/>
  <c r="BK71" i="8"/>
  <c r="BJ72" i="8"/>
  <c r="BK72" i="8"/>
  <c r="BJ73" i="8"/>
  <c r="BK73" i="8"/>
  <c r="BJ74" i="8"/>
  <c r="BK74" i="8"/>
  <c r="BJ75" i="8"/>
  <c r="BK75" i="8"/>
  <c r="BJ76" i="8"/>
  <c r="BK76" i="8"/>
  <c r="BJ77" i="8"/>
  <c r="BK77" i="8"/>
  <c r="BJ78" i="8"/>
  <c r="BK78" i="8"/>
  <c r="BJ79" i="8"/>
  <c r="BK79" i="8"/>
  <c r="BJ80" i="8"/>
  <c r="BK80" i="8"/>
  <c r="BJ81" i="8"/>
  <c r="BK81" i="8"/>
  <c r="BJ82" i="8"/>
  <c r="BK82" i="8"/>
  <c r="BJ83" i="8"/>
  <c r="BK83" i="8"/>
  <c r="BJ84" i="8"/>
  <c r="BK84" i="8"/>
  <c r="BJ85" i="8"/>
  <c r="BK85" i="8"/>
  <c r="BJ86" i="8"/>
  <c r="BK86" i="8"/>
  <c r="BJ87" i="8"/>
  <c r="BK87" i="8"/>
  <c r="BJ88" i="8"/>
  <c r="BK88" i="8"/>
  <c r="BJ89" i="8"/>
  <c r="BK89" i="8"/>
  <c r="BJ90" i="8"/>
  <c r="BK90" i="8"/>
  <c r="BJ91" i="8"/>
  <c r="BK91" i="8"/>
  <c r="BJ92" i="8"/>
  <c r="BK92" i="8"/>
  <c r="BJ93" i="8"/>
  <c r="BK93" i="8"/>
  <c r="BJ94" i="8"/>
  <c r="BK94" i="8"/>
  <c r="BJ95" i="8"/>
  <c r="BK95" i="8"/>
  <c r="BJ96" i="8"/>
  <c r="BK96" i="8"/>
  <c r="BJ97" i="8"/>
  <c r="BK97" i="8"/>
  <c r="BJ98" i="8"/>
  <c r="BK98" i="8"/>
  <c r="BJ99" i="8"/>
  <c r="BK99" i="8"/>
  <c r="BJ100" i="8"/>
  <c r="BK100" i="8"/>
  <c r="BJ101" i="8"/>
  <c r="BK101" i="8"/>
  <c r="BJ102" i="8"/>
  <c r="BK102" i="8"/>
  <c r="BJ103" i="8"/>
  <c r="BK103" i="8"/>
  <c r="BJ104" i="8"/>
  <c r="BK104" i="8"/>
  <c r="BD16" i="8"/>
  <c r="BE16" i="8"/>
  <c r="BD17" i="8"/>
  <c r="BE17" i="8"/>
  <c r="BD18" i="8"/>
  <c r="BE18" i="8"/>
  <c r="BD19" i="8"/>
  <c r="BE19" i="8"/>
  <c r="BD20" i="8"/>
  <c r="BE20" i="8"/>
  <c r="BD21" i="8"/>
  <c r="BE21" i="8"/>
  <c r="BD22" i="8"/>
  <c r="BE22" i="8"/>
  <c r="BD23" i="8"/>
  <c r="BE23" i="8"/>
  <c r="BD24" i="8"/>
  <c r="BE24" i="8"/>
  <c r="BD25" i="8"/>
  <c r="BE25" i="8"/>
  <c r="BD26" i="8"/>
  <c r="BE26" i="8"/>
  <c r="BD27" i="8"/>
  <c r="BE27" i="8"/>
  <c r="BD28" i="8"/>
  <c r="BE28" i="8"/>
  <c r="BD29" i="8"/>
  <c r="BE29" i="8"/>
  <c r="BD30" i="8"/>
  <c r="BE30" i="8"/>
  <c r="BD31" i="8"/>
  <c r="BE31" i="8"/>
  <c r="BD32" i="8"/>
  <c r="BE32" i="8"/>
  <c r="BD33" i="8"/>
  <c r="BE33" i="8"/>
  <c r="BD34" i="8"/>
  <c r="BE34" i="8"/>
  <c r="BD35" i="8"/>
  <c r="BE35" i="8"/>
  <c r="BD36" i="8"/>
  <c r="BE36" i="8"/>
  <c r="BD37" i="8"/>
  <c r="BE37" i="8"/>
  <c r="BD38" i="8"/>
  <c r="BE38" i="8"/>
  <c r="BD39" i="8"/>
  <c r="BE39" i="8"/>
  <c r="BD40" i="8"/>
  <c r="BE40" i="8"/>
  <c r="BD41" i="8"/>
  <c r="BE41" i="8"/>
  <c r="BD42" i="8"/>
  <c r="BE42" i="8"/>
  <c r="BD43" i="8"/>
  <c r="BE43" i="8"/>
  <c r="BD44" i="8"/>
  <c r="BE44" i="8"/>
  <c r="BD45" i="8"/>
  <c r="BE45" i="8"/>
  <c r="BD46" i="8"/>
  <c r="BE46" i="8"/>
  <c r="BD47" i="8"/>
  <c r="BE47" i="8"/>
  <c r="BD48" i="8"/>
  <c r="BE48" i="8"/>
  <c r="BD49" i="8"/>
  <c r="BE49" i="8"/>
  <c r="BD50" i="8"/>
  <c r="BE50" i="8"/>
  <c r="BD51" i="8"/>
  <c r="BE51" i="8"/>
  <c r="BD52" i="8"/>
  <c r="BE52" i="8"/>
  <c r="BD53" i="8"/>
  <c r="BE53" i="8"/>
  <c r="BD54" i="8"/>
  <c r="BE54" i="8"/>
  <c r="BD55" i="8"/>
  <c r="BE55" i="8"/>
  <c r="BD56" i="8"/>
  <c r="BE56" i="8"/>
  <c r="BD57" i="8"/>
  <c r="BE57" i="8"/>
  <c r="BD58" i="8"/>
  <c r="BE58" i="8"/>
  <c r="BD59" i="8"/>
  <c r="BE59" i="8"/>
  <c r="BD60" i="8"/>
  <c r="BE60" i="8"/>
  <c r="BD61" i="8"/>
  <c r="BE61" i="8"/>
  <c r="BD62" i="8"/>
  <c r="BE62" i="8"/>
  <c r="BD63" i="8"/>
  <c r="BE63" i="8"/>
  <c r="BD64" i="8"/>
  <c r="BE64" i="8"/>
  <c r="BD65" i="8"/>
  <c r="BE65" i="8"/>
  <c r="BD66" i="8"/>
  <c r="BE66" i="8"/>
  <c r="BD67" i="8"/>
  <c r="BE67" i="8"/>
  <c r="BD68" i="8"/>
  <c r="BE68" i="8"/>
  <c r="BD69" i="8"/>
  <c r="BE69" i="8"/>
  <c r="BD70" i="8"/>
  <c r="BE70" i="8"/>
  <c r="BD71" i="8"/>
  <c r="BE71" i="8"/>
  <c r="BD72" i="8"/>
  <c r="BE72" i="8"/>
  <c r="BD73" i="8"/>
  <c r="BE73" i="8"/>
  <c r="BD74" i="8"/>
  <c r="BE74" i="8"/>
  <c r="BD75" i="8"/>
  <c r="BE75" i="8"/>
  <c r="BD76" i="8"/>
  <c r="BE76" i="8"/>
  <c r="BD77" i="8"/>
  <c r="BE77" i="8"/>
  <c r="BD78" i="8"/>
  <c r="BE78" i="8"/>
  <c r="BD79" i="8"/>
  <c r="BE79" i="8"/>
  <c r="BD80" i="8"/>
  <c r="BE80" i="8"/>
  <c r="BD81" i="8"/>
  <c r="BE81" i="8"/>
  <c r="BD82" i="8"/>
  <c r="BE82" i="8"/>
  <c r="BD83" i="8"/>
  <c r="BE83" i="8"/>
  <c r="BD84" i="8"/>
  <c r="BE84" i="8"/>
  <c r="BD85" i="8"/>
  <c r="BE85" i="8"/>
  <c r="BD86" i="8"/>
  <c r="BE86" i="8"/>
  <c r="BD87" i="8"/>
  <c r="BE87" i="8"/>
  <c r="BD88" i="8"/>
  <c r="BE88" i="8"/>
  <c r="BD89" i="8"/>
  <c r="BE89" i="8"/>
  <c r="BD90" i="8"/>
  <c r="BE90" i="8"/>
  <c r="BD91" i="8"/>
  <c r="BE91" i="8"/>
  <c r="BD92" i="8"/>
  <c r="BE92" i="8"/>
  <c r="BD93" i="8"/>
  <c r="BE93" i="8"/>
  <c r="BD94" i="8"/>
  <c r="BE94" i="8"/>
  <c r="BD95" i="8"/>
  <c r="BE95" i="8"/>
  <c r="BD96" i="8"/>
  <c r="BE96" i="8"/>
  <c r="BD97" i="8"/>
  <c r="BE97" i="8"/>
  <c r="BD98" i="8"/>
  <c r="BE98" i="8"/>
  <c r="BD99" i="8"/>
  <c r="BE99" i="8"/>
  <c r="BD100" i="8"/>
  <c r="BE100" i="8"/>
  <c r="BD101" i="8"/>
  <c r="BE101" i="8"/>
  <c r="BD102" i="8"/>
  <c r="BE102" i="8"/>
  <c r="BD103" i="8"/>
  <c r="BE103" i="8"/>
  <c r="BD104" i="8"/>
  <c r="BE104" i="8"/>
  <c r="BD105" i="8"/>
  <c r="BE105" i="8"/>
  <c r="BD106" i="8"/>
  <c r="BE106" i="8"/>
  <c r="AX15" i="8"/>
  <c r="AY15" i="8"/>
  <c r="AX16" i="8"/>
  <c r="AY16" i="8"/>
  <c r="AX17" i="8"/>
  <c r="AY17" i="8"/>
  <c r="AX18" i="8"/>
  <c r="AY18" i="8"/>
  <c r="AX19" i="8"/>
  <c r="AY19" i="8"/>
  <c r="AX20" i="8"/>
  <c r="AY20" i="8"/>
  <c r="AX21" i="8"/>
  <c r="AY21" i="8"/>
  <c r="AX22" i="8"/>
  <c r="AY22" i="8"/>
  <c r="AX23" i="8"/>
  <c r="AY23" i="8"/>
  <c r="AX24" i="8"/>
  <c r="AY24" i="8"/>
  <c r="AX25" i="8"/>
  <c r="AY25" i="8"/>
  <c r="AX26" i="8"/>
  <c r="AY26" i="8"/>
  <c r="AX27" i="8"/>
  <c r="AY27" i="8"/>
  <c r="AX28" i="8"/>
  <c r="AY28" i="8"/>
  <c r="AX29" i="8"/>
  <c r="AY29" i="8"/>
  <c r="AX30" i="8"/>
  <c r="AY30" i="8"/>
  <c r="AX31" i="8"/>
  <c r="AY31" i="8"/>
  <c r="AX32" i="8"/>
  <c r="AY32" i="8"/>
  <c r="AX33" i="8"/>
  <c r="AY33" i="8"/>
  <c r="AX34" i="8"/>
  <c r="AY34" i="8"/>
  <c r="AX35" i="8"/>
  <c r="AY35" i="8"/>
  <c r="AX36" i="8"/>
  <c r="AY36" i="8"/>
  <c r="AX37" i="8"/>
  <c r="AY37" i="8"/>
  <c r="AX38" i="8"/>
  <c r="AY38" i="8"/>
  <c r="AX39" i="8"/>
  <c r="AY39" i="8"/>
  <c r="AX40" i="8"/>
  <c r="AY40" i="8"/>
  <c r="AX41" i="8"/>
  <c r="AY41" i="8"/>
  <c r="AX42" i="8"/>
  <c r="AY42" i="8"/>
  <c r="AX43" i="8"/>
  <c r="AY43" i="8"/>
  <c r="AX44" i="8"/>
  <c r="AY44" i="8"/>
  <c r="AX45" i="8"/>
  <c r="AY45" i="8"/>
  <c r="AX46" i="8"/>
  <c r="AY46" i="8"/>
  <c r="AX47" i="8"/>
  <c r="AY47" i="8"/>
  <c r="AX48" i="8"/>
  <c r="AY48" i="8"/>
  <c r="AX49" i="8"/>
  <c r="AY49" i="8"/>
  <c r="AX50" i="8"/>
  <c r="AY50" i="8"/>
  <c r="AX51" i="8"/>
  <c r="AY51" i="8"/>
  <c r="AX52" i="8"/>
  <c r="AY52" i="8"/>
  <c r="AX53" i="8"/>
  <c r="AY53" i="8"/>
  <c r="AX54" i="8"/>
  <c r="AY54" i="8"/>
  <c r="AX55" i="8"/>
  <c r="AY55" i="8"/>
  <c r="AX56" i="8"/>
  <c r="AY56" i="8"/>
  <c r="AX57" i="8"/>
  <c r="AY57" i="8"/>
  <c r="AX58" i="8"/>
  <c r="AY58" i="8"/>
  <c r="AX59" i="8"/>
  <c r="AY59" i="8"/>
  <c r="AX60" i="8"/>
  <c r="AY60" i="8"/>
  <c r="AX61" i="8"/>
  <c r="AY61" i="8"/>
  <c r="AX62" i="8"/>
  <c r="AY62" i="8"/>
  <c r="AX63" i="8"/>
  <c r="AY63" i="8"/>
  <c r="AX64" i="8"/>
  <c r="AY64" i="8"/>
  <c r="AX65" i="8"/>
  <c r="AY65" i="8"/>
  <c r="AX66" i="8"/>
  <c r="AY66" i="8"/>
  <c r="AX67" i="8"/>
  <c r="AY67" i="8"/>
  <c r="AX68" i="8"/>
  <c r="AY68" i="8"/>
  <c r="AX69" i="8"/>
  <c r="AY69" i="8"/>
  <c r="AX70" i="8"/>
  <c r="AY70" i="8"/>
  <c r="AX71" i="8"/>
  <c r="AY71" i="8"/>
  <c r="AX72" i="8"/>
  <c r="AY72" i="8"/>
  <c r="AR16" i="8"/>
  <c r="AS16" i="8"/>
  <c r="AR17" i="8"/>
  <c r="AS17" i="8"/>
  <c r="AR18" i="8"/>
  <c r="AS18" i="8"/>
  <c r="AR19" i="8"/>
  <c r="AS19" i="8"/>
  <c r="AR20" i="8"/>
  <c r="AS20" i="8"/>
  <c r="AR21" i="8"/>
  <c r="AS21" i="8"/>
  <c r="AR22" i="8"/>
  <c r="AS22" i="8"/>
  <c r="AR23" i="8"/>
  <c r="AS23" i="8"/>
  <c r="AR24" i="8"/>
  <c r="AS24" i="8"/>
  <c r="AR25" i="8"/>
  <c r="AS25" i="8"/>
  <c r="AR26" i="8"/>
  <c r="AS26" i="8"/>
  <c r="AR27" i="8"/>
  <c r="AS27" i="8"/>
  <c r="AR28" i="8"/>
  <c r="AS28" i="8"/>
  <c r="AR29" i="8"/>
  <c r="AS29" i="8"/>
  <c r="AR30" i="8"/>
  <c r="AS30" i="8"/>
  <c r="AR31" i="8"/>
  <c r="AS31" i="8"/>
  <c r="AR32" i="8"/>
  <c r="AS32" i="8"/>
  <c r="AR33" i="8"/>
  <c r="AS33" i="8"/>
  <c r="AR34" i="8"/>
  <c r="AS34" i="8"/>
  <c r="AR35" i="8"/>
  <c r="AS35" i="8"/>
  <c r="AR36" i="8"/>
  <c r="AS36" i="8"/>
  <c r="AR37" i="8"/>
  <c r="AS37" i="8"/>
  <c r="AR38" i="8"/>
  <c r="AS38" i="8"/>
  <c r="AR39" i="8"/>
  <c r="AS39" i="8"/>
  <c r="AR40" i="8"/>
  <c r="AS40" i="8"/>
  <c r="AR41" i="8"/>
  <c r="AS41" i="8"/>
  <c r="AR42" i="8"/>
  <c r="AS42" i="8"/>
  <c r="AR43" i="8"/>
  <c r="AS43" i="8"/>
  <c r="AR44" i="8"/>
  <c r="AS44" i="8"/>
  <c r="AR45" i="8"/>
  <c r="AS45" i="8"/>
  <c r="AR46" i="8"/>
  <c r="AS46" i="8"/>
  <c r="AR47" i="8"/>
  <c r="AS47" i="8"/>
  <c r="AR48" i="8"/>
  <c r="AS48" i="8"/>
  <c r="AR49" i="8"/>
  <c r="AS49" i="8"/>
  <c r="AR50" i="8"/>
  <c r="AS50" i="8"/>
  <c r="AR51" i="8"/>
  <c r="AS51" i="8"/>
  <c r="AR52" i="8"/>
  <c r="AS52" i="8"/>
  <c r="AR53" i="8"/>
  <c r="AS53" i="8"/>
  <c r="AR54" i="8"/>
  <c r="AS54" i="8"/>
  <c r="AR55" i="8"/>
  <c r="AS55" i="8"/>
  <c r="AR56" i="8"/>
  <c r="AS56" i="8"/>
  <c r="AR57" i="8"/>
  <c r="AS57" i="8"/>
  <c r="AR58" i="8"/>
  <c r="AS58" i="8"/>
  <c r="AR59" i="8"/>
  <c r="AS59" i="8"/>
  <c r="AR60" i="8"/>
  <c r="AS60" i="8"/>
  <c r="AR61" i="8"/>
  <c r="AS61" i="8"/>
  <c r="AR62" i="8"/>
  <c r="AS62" i="8"/>
  <c r="AR63" i="8"/>
  <c r="AS63" i="8"/>
  <c r="AR64" i="8"/>
  <c r="AS64" i="8"/>
  <c r="AR65" i="8"/>
  <c r="AS65" i="8"/>
  <c r="AR66" i="8"/>
  <c r="AS66" i="8"/>
  <c r="AR67" i="8"/>
  <c r="AS67" i="8"/>
  <c r="AR68" i="8"/>
  <c r="AS68" i="8"/>
  <c r="AR69" i="8"/>
  <c r="AS69" i="8"/>
  <c r="AR70" i="8"/>
  <c r="AS70" i="8"/>
  <c r="AR71" i="8"/>
  <c r="AS71" i="8"/>
  <c r="AR72" i="8"/>
  <c r="AS72" i="8"/>
  <c r="AR73" i="8"/>
  <c r="AS73" i="8"/>
  <c r="AR74" i="8"/>
  <c r="AS74" i="8"/>
  <c r="AR75" i="8"/>
  <c r="AS75" i="8"/>
  <c r="AR76" i="8"/>
  <c r="AS76" i="8"/>
  <c r="AR77" i="8"/>
  <c r="AS77" i="8"/>
  <c r="AR78" i="8"/>
  <c r="AS78" i="8"/>
  <c r="AR79" i="8"/>
  <c r="AS79" i="8"/>
  <c r="AR80" i="8"/>
  <c r="AS80" i="8"/>
  <c r="AR81" i="8"/>
  <c r="AS81" i="8"/>
  <c r="AR82" i="8"/>
  <c r="AS82" i="8"/>
  <c r="AR83" i="8"/>
  <c r="AS83" i="8"/>
  <c r="AR84" i="8"/>
  <c r="AS84" i="8"/>
  <c r="AR85" i="8"/>
  <c r="AS85" i="8"/>
  <c r="AR86" i="8"/>
  <c r="AS86" i="8"/>
  <c r="AR87" i="8"/>
  <c r="AS87" i="8"/>
  <c r="AR88" i="8"/>
  <c r="AS88" i="8"/>
  <c r="AR89" i="8"/>
  <c r="AS89" i="8"/>
  <c r="AR90" i="8"/>
  <c r="AS90" i="8"/>
  <c r="AR91" i="8"/>
  <c r="AS91" i="8"/>
  <c r="AR92" i="8"/>
  <c r="AS92" i="8"/>
  <c r="AR93" i="8"/>
  <c r="AS93" i="8"/>
  <c r="AR94" i="8"/>
  <c r="AS94" i="8"/>
  <c r="AR95" i="8"/>
  <c r="AS95" i="8"/>
  <c r="AR96" i="8"/>
  <c r="AS96" i="8"/>
  <c r="AR97" i="8"/>
  <c r="AS97" i="8"/>
  <c r="AR98" i="8"/>
  <c r="AS98" i="8"/>
  <c r="AR99" i="8"/>
  <c r="AS99" i="8"/>
  <c r="AR100" i="8"/>
  <c r="AS100" i="8"/>
  <c r="AR101" i="8"/>
  <c r="AS101" i="8"/>
  <c r="AR102" i="8"/>
  <c r="AS102" i="8"/>
  <c r="AR103" i="8"/>
  <c r="AS103" i="8"/>
  <c r="AR104" i="8"/>
  <c r="AS104" i="8"/>
  <c r="AR105" i="8"/>
  <c r="AS105" i="8"/>
  <c r="AR106" i="8"/>
  <c r="AS106" i="8"/>
  <c r="AL16" i="8"/>
  <c r="AM16" i="8"/>
  <c r="AL17" i="8"/>
  <c r="AM17" i="8"/>
  <c r="AL18" i="8"/>
  <c r="AM18" i="8"/>
  <c r="AL19" i="8"/>
  <c r="AM19" i="8"/>
  <c r="AL20" i="8"/>
  <c r="AM20" i="8"/>
  <c r="AL21" i="8"/>
  <c r="AM21" i="8"/>
  <c r="AL22" i="8"/>
  <c r="AM22" i="8"/>
  <c r="AL23" i="8"/>
  <c r="AM23" i="8"/>
  <c r="AL24" i="8"/>
  <c r="AM24" i="8"/>
  <c r="AL25" i="8"/>
  <c r="AM25" i="8"/>
  <c r="AL26" i="8"/>
  <c r="AM26" i="8"/>
  <c r="AL27" i="8"/>
  <c r="AM27" i="8"/>
  <c r="AL28" i="8"/>
  <c r="AM28" i="8"/>
  <c r="AL29" i="8"/>
  <c r="AM29" i="8"/>
  <c r="AL30" i="8"/>
  <c r="AM30" i="8"/>
  <c r="AL31" i="8"/>
  <c r="AM31" i="8"/>
  <c r="AL32" i="8"/>
  <c r="AM32" i="8"/>
  <c r="AL33" i="8"/>
  <c r="AM33" i="8"/>
  <c r="AL34" i="8"/>
  <c r="AM34" i="8"/>
  <c r="AL35" i="8"/>
  <c r="AM35" i="8"/>
  <c r="AL36" i="8"/>
  <c r="AM36" i="8"/>
  <c r="AL37" i="8"/>
  <c r="AM37" i="8"/>
  <c r="AL38" i="8"/>
  <c r="AM38" i="8"/>
  <c r="AL39" i="8"/>
  <c r="AM39" i="8"/>
  <c r="AL40" i="8"/>
  <c r="AM40" i="8"/>
  <c r="AL41" i="8"/>
  <c r="AM41" i="8"/>
  <c r="AL42" i="8"/>
  <c r="AM42" i="8"/>
  <c r="AL43" i="8"/>
  <c r="AM43" i="8"/>
  <c r="AL44" i="8"/>
  <c r="AM44" i="8"/>
  <c r="AL45" i="8"/>
  <c r="AM45" i="8"/>
  <c r="AL46" i="8"/>
  <c r="AM46" i="8"/>
  <c r="AL47" i="8"/>
  <c r="AM47" i="8"/>
  <c r="AL48" i="8"/>
  <c r="AM48" i="8"/>
  <c r="AL49" i="8"/>
  <c r="AM49" i="8"/>
  <c r="AL50" i="8"/>
  <c r="AM50" i="8"/>
  <c r="AL51" i="8"/>
  <c r="AM51" i="8"/>
  <c r="AL52" i="8"/>
  <c r="AM52" i="8"/>
  <c r="AL53" i="8"/>
  <c r="AM53" i="8"/>
  <c r="AL54" i="8"/>
  <c r="AM54" i="8"/>
  <c r="AL55" i="8"/>
  <c r="AM55" i="8"/>
  <c r="AL56" i="8"/>
  <c r="AM56" i="8"/>
  <c r="AL57" i="8"/>
  <c r="AM57" i="8"/>
  <c r="AL58" i="8"/>
  <c r="AM58" i="8"/>
  <c r="AL59" i="8"/>
  <c r="AM59" i="8"/>
  <c r="AL60" i="8"/>
  <c r="AM60" i="8"/>
  <c r="AL61" i="8"/>
  <c r="AM61" i="8"/>
  <c r="AL62" i="8"/>
  <c r="AM62" i="8"/>
  <c r="AL63" i="8"/>
  <c r="AM63" i="8"/>
  <c r="AL64" i="8"/>
  <c r="AM64" i="8"/>
  <c r="AL65" i="8"/>
  <c r="AM65" i="8"/>
  <c r="AL66" i="8"/>
  <c r="AM66" i="8"/>
  <c r="AL67" i="8"/>
  <c r="AM67" i="8"/>
  <c r="AL68" i="8"/>
  <c r="AM68" i="8"/>
  <c r="AL69" i="8"/>
  <c r="AM69" i="8"/>
  <c r="AL70" i="8"/>
  <c r="AM70" i="8"/>
  <c r="AL71" i="8"/>
  <c r="AM71" i="8"/>
  <c r="AL72" i="8"/>
  <c r="AM72" i="8"/>
  <c r="AL73" i="8"/>
  <c r="AM73" i="8"/>
  <c r="AL74" i="8"/>
  <c r="AM74" i="8"/>
  <c r="AF16" i="8"/>
  <c r="AG16" i="8"/>
  <c r="AF17" i="8"/>
  <c r="AG17" i="8"/>
  <c r="AF18" i="8"/>
  <c r="AG18" i="8"/>
  <c r="AF19" i="8"/>
  <c r="AG19" i="8"/>
  <c r="AF20" i="8"/>
  <c r="AG20" i="8"/>
  <c r="AF21" i="8"/>
  <c r="AG21" i="8"/>
  <c r="AF22" i="8"/>
  <c r="AG22" i="8"/>
  <c r="AF23" i="8"/>
  <c r="AG23" i="8"/>
  <c r="AF24" i="8"/>
  <c r="AG24" i="8"/>
  <c r="AF25" i="8"/>
  <c r="AG25" i="8"/>
  <c r="AF26" i="8"/>
  <c r="AG26" i="8"/>
  <c r="AF27" i="8"/>
  <c r="AG27" i="8"/>
  <c r="AF28" i="8"/>
  <c r="AG28" i="8"/>
  <c r="AF29" i="8"/>
  <c r="AG29" i="8"/>
  <c r="AF30" i="8"/>
  <c r="AG30" i="8"/>
  <c r="AF31" i="8"/>
  <c r="AG31" i="8"/>
  <c r="AF32" i="8"/>
  <c r="AG32" i="8"/>
  <c r="AF33" i="8"/>
  <c r="AG33" i="8"/>
  <c r="AF34" i="8"/>
  <c r="AG34" i="8"/>
  <c r="AF35" i="8"/>
  <c r="AG35" i="8"/>
  <c r="AF36" i="8"/>
  <c r="AG36" i="8"/>
  <c r="AF37" i="8"/>
  <c r="AG37" i="8"/>
  <c r="AF38" i="8"/>
  <c r="AG38" i="8"/>
  <c r="AF39" i="8"/>
  <c r="AG39" i="8"/>
  <c r="AF40" i="8"/>
  <c r="AG40" i="8"/>
  <c r="AF41" i="8"/>
  <c r="AG41" i="8"/>
  <c r="AF42" i="8"/>
  <c r="AG42" i="8"/>
  <c r="AF43" i="8"/>
  <c r="AG43" i="8"/>
  <c r="AF44" i="8"/>
  <c r="AG44" i="8"/>
  <c r="AF45" i="8"/>
  <c r="AG45" i="8"/>
  <c r="AF46" i="8"/>
  <c r="AG46" i="8"/>
  <c r="AF47" i="8"/>
  <c r="AG47" i="8"/>
  <c r="AF48" i="8"/>
  <c r="AG48" i="8"/>
  <c r="AF49" i="8"/>
  <c r="AG49" i="8"/>
  <c r="AF50" i="8"/>
  <c r="AG50" i="8"/>
  <c r="AF51" i="8"/>
  <c r="AG51" i="8"/>
  <c r="AF52" i="8"/>
  <c r="AG52" i="8"/>
  <c r="AF53" i="8"/>
  <c r="AG53" i="8"/>
  <c r="AF54" i="8"/>
  <c r="AG54" i="8"/>
  <c r="AF55" i="8"/>
  <c r="AG55" i="8"/>
  <c r="AF56" i="8"/>
  <c r="AG56" i="8"/>
  <c r="AF57" i="8"/>
  <c r="AG57" i="8"/>
  <c r="AF58" i="8"/>
  <c r="AG58" i="8"/>
  <c r="AF59" i="8"/>
  <c r="AG59" i="8"/>
  <c r="AF60" i="8"/>
  <c r="AG60" i="8"/>
  <c r="AF61" i="8"/>
  <c r="AG61" i="8"/>
  <c r="AF62" i="8"/>
  <c r="AG62" i="8"/>
  <c r="AF63" i="8"/>
  <c r="AG63" i="8"/>
  <c r="AF64" i="8"/>
  <c r="AG64" i="8"/>
  <c r="AF65" i="8"/>
  <c r="AG65" i="8"/>
  <c r="AF66" i="8"/>
  <c r="AG66" i="8"/>
  <c r="AF67" i="8"/>
  <c r="AG67" i="8"/>
  <c r="AF68" i="8"/>
  <c r="AG68" i="8"/>
  <c r="AF69" i="8"/>
  <c r="AG69" i="8"/>
  <c r="AF70" i="8"/>
  <c r="AG70" i="8"/>
  <c r="AF71" i="8"/>
  <c r="AG71" i="8"/>
  <c r="AF72" i="8"/>
  <c r="AG72" i="8"/>
  <c r="AF73" i="8"/>
  <c r="AG73" i="8"/>
  <c r="AF74" i="8"/>
  <c r="AG74" i="8"/>
  <c r="AF75" i="8"/>
  <c r="AG75" i="8"/>
  <c r="AF76" i="8"/>
  <c r="AG76" i="8"/>
  <c r="AF77" i="8"/>
  <c r="AG77" i="8"/>
  <c r="AF78" i="8"/>
  <c r="AG78" i="8"/>
  <c r="AF79" i="8"/>
  <c r="AG79" i="8"/>
  <c r="AF80" i="8"/>
  <c r="AG80" i="8"/>
  <c r="AF81" i="8"/>
  <c r="AG81" i="8"/>
  <c r="AF82" i="8"/>
  <c r="AG82" i="8"/>
  <c r="AF83" i="8"/>
  <c r="AG83" i="8"/>
  <c r="AF84" i="8"/>
  <c r="AG84" i="8"/>
  <c r="AF85" i="8"/>
  <c r="AG85" i="8"/>
  <c r="AF86" i="8"/>
  <c r="AG86" i="8"/>
  <c r="AF87" i="8"/>
  <c r="AG87" i="8"/>
  <c r="AF88" i="8"/>
  <c r="AG88" i="8"/>
  <c r="AF89" i="8"/>
  <c r="AG89" i="8"/>
  <c r="AF90" i="8"/>
  <c r="AG90" i="8"/>
  <c r="AF91" i="8"/>
  <c r="AG91" i="8"/>
  <c r="AF92" i="8"/>
  <c r="AG92" i="8"/>
  <c r="AF93" i="8"/>
  <c r="AG93" i="8"/>
  <c r="AF94" i="8"/>
  <c r="AG94" i="8"/>
  <c r="AF95" i="8"/>
  <c r="AG95" i="8"/>
  <c r="AF96" i="8"/>
  <c r="AG96" i="8"/>
  <c r="AF97" i="8"/>
  <c r="AG97" i="8"/>
  <c r="AF98" i="8"/>
  <c r="AG98" i="8"/>
  <c r="AF99" i="8"/>
  <c r="AG99" i="8"/>
  <c r="AF100" i="8"/>
  <c r="AG100" i="8"/>
  <c r="AF101" i="8"/>
  <c r="AG101" i="8"/>
  <c r="AF102" i="8"/>
  <c r="AG102" i="8"/>
  <c r="AF103" i="8"/>
  <c r="AG103" i="8"/>
  <c r="AF104" i="8"/>
  <c r="AG104" i="8"/>
  <c r="AF105" i="8"/>
  <c r="AG105" i="8"/>
  <c r="AF106" i="8"/>
  <c r="AG106" i="8"/>
  <c r="Z16" i="8"/>
  <c r="AA16" i="8"/>
  <c r="Z17" i="8"/>
  <c r="AA17" i="8"/>
  <c r="Z18" i="8"/>
  <c r="AA18" i="8"/>
  <c r="Z19" i="8"/>
  <c r="AA19" i="8"/>
  <c r="Z20" i="8"/>
  <c r="AA20" i="8"/>
  <c r="Z21" i="8"/>
  <c r="AA21" i="8"/>
  <c r="Z22" i="8"/>
  <c r="AA22" i="8"/>
  <c r="Z23" i="8"/>
  <c r="AA23" i="8"/>
  <c r="Z24" i="8"/>
  <c r="AA24" i="8"/>
  <c r="Z25" i="8"/>
  <c r="AA25" i="8"/>
  <c r="Z26" i="8"/>
  <c r="AA26" i="8"/>
  <c r="Z27" i="8"/>
  <c r="AA27" i="8"/>
  <c r="Z28" i="8"/>
  <c r="AA28" i="8"/>
  <c r="Z29" i="8"/>
  <c r="AA29" i="8"/>
  <c r="Z30" i="8"/>
  <c r="AA30" i="8"/>
  <c r="Z31" i="8"/>
  <c r="AA31" i="8"/>
  <c r="Z32" i="8"/>
  <c r="AA32" i="8"/>
  <c r="Z33" i="8"/>
  <c r="AA33" i="8"/>
  <c r="Z34" i="8"/>
  <c r="AA34" i="8"/>
  <c r="Z35" i="8"/>
  <c r="AA35" i="8"/>
  <c r="Z36" i="8"/>
  <c r="AA36" i="8"/>
  <c r="Z37" i="8"/>
  <c r="AA37" i="8"/>
  <c r="Z38" i="8"/>
  <c r="AA38" i="8"/>
  <c r="Z39" i="8"/>
  <c r="AA39" i="8"/>
  <c r="Z40" i="8"/>
  <c r="AA40" i="8"/>
  <c r="Z41" i="8"/>
  <c r="AA41" i="8"/>
  <c r="Z42" i="8"/>
  <c r="AA42" i="8"/>
  <c r="Z43" i="8"/>
  <c r="AA43" i="8"/>
  <c r="Z44" i="8"/>
  <c r="AA44" i="8"/>
  <c r="Z45" i="8"/>
  <c r="AA45" i="8"/>
  <c r="Z46" i="8"/>
  <c r="AA46" i="8"/>
  <c r="Z47" i="8"/>
  <c r="AA47" i="8"/>
  <c r="Z48" i="8"/>
  <c r="AA48" i="8"/>
  <c r="Z49" i="8"/>
  <c r="AA49" i="8"/>
  <c r="Z50" i="8"/>
  <c r="AA50" i="8"/>
  <c r="Z51" i="8"/>
  <c r="AA51" i="8"/>
  <c r="Z52" i="8"/>
  <c r="AA52" i="8"/>
  <c r="Z53" i="8"/>
  <c r="AA53" i="8"/>
  <c r="Z54" i="8"/>
  <c r="AA54" i="8"/>
  <c r="Z55" i="8"/>
  <c r="AA55" i="8"/>
  <c r="Z56" i="8"/>
  <c r="AA56" i="8"/>
  <c r="Z57" i="8"/>
  <c r="AA57" i="8"/>
  <c r="Z58" i="8"/>
  <c r="AA58" i="8"/>
  <c r="Z59" i="8"/>
  <c r="AA59" i="8"/>
  <c r="Z60" i="8"/>
  <c r="AA60" i="8"/>
  <c r="Z61" i="8"/>
  <c r="AA61" i="8"/>
  <c r="Z62" i="8"/>
  <c r="AA62" i="8"/>
  <c r="Z63" i="8"/>
  <c r="AA63" i="8"/>
  <c r="Z64" i="8"/>
  <c r="AA64" i="8"/>
  <c r="Z65" i="8"/>
  <c r="AA65" i="8"/>
  <c r="Z66" i="8"/>
  <c r="AA66" i="8"/>
  <c r="Z67" i="8"/>
  <c r="AA67" i="8"/>
  <c r="Z68" i="8"/>
  <c r="AA68" i="8"/>
  <c r="Z69" i="8"/>
  <c r="AA69" i="8"/>
  <c r="Z70" i="8"/>
  <c r="AA70" i="8"/>
  <c r="Z71" i="8"/>
  <c r="AA71" i="8"/>
  <c r="Z72" i="8"/>
  <c r="AA72" i="8"/>
  <c r="Z73" i="8"/>
  <c r="AA73" i="8"/>
  <c r="Z74" i="8"/>
  <c r="AA74" i="8"/>
  <c r="Z75" i="8"/>
  <c r="AA75" i="8"/>
  <c r="Z76" i="8"/>
  <c r="AA76" i="8"/>
  <c r="Z77" i="8"/>
  <c r="AA77" i="8"/>
  <c r="Z78" i="8"/>
  <c r="AA78" i="8"/>
  <c r="Z79" i="8"/>
  <c r="AA79" i="8"/>
  <c r="Z80" i="8"/>
  <c r="AA80" i="8"/>
  <c r="Z81" i="8"/>
  <c r="AA81" i="8"/>
  <c r="Z82" i="8"/>
  <c r="AA82" i="8"/>
  <c r="Z83" i="8"/>
  <c r="AA83" i="8"/>
  <c r="Z84" i="8"/>
  <c r="AA84" i="8"/>
  <c r="Z85" i="8"/>
  <c r="AA85" i="8"/>
  <c r="Z86" i="8"/>
  <c r="AA86" i="8"/>
  <c r="Z87" i="8"/>
  <c r="AA87" i="8"/>
  <c r="Z88" i="8"/>
  <c r="AA88" i="8"/>
  <c r="Z89" i="8"/>
  <c r="AA89" i="8"/>
  <c r="Z90" i="8"/>
  <c r="AA90" i="8"/>
  <c r="Z91" i="8"/>
  <c r="AA91" i="8"/>
  <c r="Z92" i="8"/>
  <c r="AA92" i="8"/>
  <c r="Z93" i="8"/>
  <c r="AA93" i="8"/>
  <c r="Z94" i="8"/>
  <c r="AA94" i="8"/>
  <c r="Z95" i="8"/>
  <c r="AA95" i="8"/>
  <c r="Z96" i="8"/>
  <c r="AA96" i="8"/>
  <c r="Z97" i="8"/>
  <c r="AA97" i="8"/>
  <c r="Z98" i="8"/>
  <c r="AA98" i="8"/>
  <c r="Z99" i="8"/>
  <c r="AA99" i="8"/>
  <c r="Z100" i="8"/>
  <c r="AA100" i="8"/>
  <c r="Z101" i="8"/>
  <c r="AA101" i="8"/>
  <c r="Z102" i="8"/>
  <c r="AA102" i="8"/>
  <c r="Z103" i="8"/>
  <c r="AA103" i="8"/>
  <c r="Z104" i="8"/>
  <c r="AA104" i="8"/>
  <c r="Z105" i="8"/>
  <c r="AA105" i="8"/>
  <c r="Z106" i="8"/>
  <c r="AA106" i="8"/>
  <c r="T16" i="8"/>
  <c r="U16" i="8"/>
  <c r="T17" i="8"/>
  <c r="U17" i="8"/>
  <c r="T18" i="8"/>
  <c r="U18" i="8"/>
  <c r="T19" i="8"/>
  <c r="U19" i="8"/>
  <c r="T20" i="8"/>
  <c r="U20" i="8"/>
  <c r="T21" i="8"/>
  <c r="U21" i="8"/>
  <c r="T22" i="8"/>
  <c r="U22" i="8"/>
  <c r="T23" i="8"/>
  <c r="U23" i="8"/>
  <c r="T24" i="8"/>
  <c r="U24" i="8"/>
  <c r="T25" i="8"/>
  <c r="U25" i="8"/>
  <c r="T26" i="8"/>
  <c r="U26" i="8"/>
  <c r="T27" i="8"/>
  <c r="U27" i="8"/>
  <c r="T28" i="8"/>
  <c r="U28" i="8"/>
  <c r="T29" i="8"/>
  <c r="U29" i="8"/>
  <c r="T30" i="8"/>
  <c r="U30" i="8"/>
  <c r="T31" i="8"/>
  <c r="U31" i="8"/>
  <c r="T32" i="8"/>
  <c r="U32" i="8"/>
  <c r="T33" i="8"/>
  <c r="U33" i="8"/>
  <c r="T34" i="8"/>
  <c r="U34" i="8"/>
  <c r="T35" i="8"/>
  <c r="U35" i="8"/>
  <c r="T36" i="8"/>
  <c r="U36" i="8"/>
  <c r="T37" i="8"/>
  <c r="U37" i="8"/>
  <c r="T38" i="8"/>
  <c r="U38" i="8"/>
  <c r="T39" i="8"/>
  <c r="U39" i="8"/>
  <c r="T40" i="8"/>
  <c r="U40" i="8"/>
  <c r="T41" i="8"/>
  <c r="U41" i="8"/>
  <c r="T42" i="8"/>
  <c r="U42" i="8"/>
  <c r="T43" i="8"/>
  <c r="U43" i="8"/>
  <c r="T44" i="8"/>
  <c r="U44" i="8"/>
  <c r="T45" i="8"/>
  <c r="U45" i="8"/>
  <c r="T46" i="8"/>
  <c r="U46" i="8"/>
  <c r="T47" i="8"/>
  <c r="U47" i="8"/>
  <c r="T48" i="8"/>
  <c r="U48" i="8"/>
  <c r="T49" i="8"/>
  <c r="U49" i="8"/>
  <c r="T50" i="8"/>
  <c r="U50" i="8"/>
  <c r="T51" i="8"/>
  <c r="U51" i="8"/>
  <c r="T52" i="8"/>
  <c r="U52" i="8"/>
  <c r="T53" i="8"/>
  <c r="U53" i="8"/>
  <c r="T54" i="8"/>
  <c r="U54" i="8"/>
  <c r="T55" i="8"/>
  <c r="U55" i="8"/>
  <c r="T56" i="8"/>
  <c r="U56" i="8"/>
  <c r="T57" i="8"/>
  <c r="U57" i="8"/>
  <c r="T58" i="8"/>
  <c r="U58" i="8"/>
  <c r="T59" i="8"/>
  <c r="U59" i="8"/>
  <c r="T60" i="8"/>
  <c r="U60" i="8"/>
  <c r="T61" i="8"/>
  <c r="U61" i="8"/>
  <c r="T62" i="8"/>
  <c r="U62" i="8"/>
  <c r="T63" i="8"/>
  <c r="U63" i="8"/>
  <c r="T64" i="8"/>
  <c r="U64" i="8"/>
  <c r="T65" i="8"/>
  <c r="U65" i="8"/>
  <c r="T66" i="8"/>
  <c r="U66" i="8"/>
  <c r="T67" i="8"/>
  <c r="U67" i="8"/>
  <c r="T68" i="8"/>
  <c r="U68" i="8"/>
  <c r="T69" i="8"/>
  <c r="U69" i="8"/>
  <c r="T70" i="8"/>
  <c r="U70" i="8"/>
  <c r="T71" i="8"/>
  <c r="U71" i="8"/>
  <c r="T72" i="8"/>
  <c r="U72" i="8"/>
  <c r="T73" i="8"/>
  <c r="U73" i="8"/>
  <c r="T74" i="8"/>
  <c r="U74" i="8"/>
  <c r="T75" i="8"/>
  <c r="U75" i="8"/>
  <c r="T76" i="8"/>
  <c r="U76" i="8"/>
  <c r="T77" i="8"/>
  <c r="U77" i="8"/>
  <c r="T78" i="8"/>
  <c r="U78" i="8"/>
  <c r="T79" i="8"/>
  <c r="U79" i="8"/>
  <c r="T80" i="8"/>
  <c r="U80" i="8"/>
  <c r="T81" i="8"/>
  <c r="U81" i="8"/>
  <c r="T82" i="8"/>
  <c r="U82" i="8"/>
  <c r="T83" i="8"/>
  <c r="U83" i="8"/>
  <c r="T84" i="8"/>
  <c r="U84" i="8"/>
  <c r="T85" i="8"/>
  <c r="U85" i="8"/>
  <c r="T86" i="8"/>
  <c r="U86" i="8"/>
  <c r="T87" i="8"/>
  <c r="U87" i="8"/>
  <c r="T88" i="8"/>
  <c r="U88" i="8"/>
  <c r="T89" i="8"/>
  <c r="U89" i="8"/>
  <c r="T90" i="8"/>
  <c r="U90" i="8"/>
  <c r="T91" i="8"/>
  <c r="U91" i="8"/>
  <c r="T92" i="8"/>
  <c r="U92" i="8"/>
  <c r="T93" i="8"/>
  <c r="U93" i="8"/>
  <c r="T94" i="8"/>
  <c r="U94" i="8"/>
  <c r="N16" i="8"/>
  <c r="O16" i="8"/>
  <c r="N17" i="8"/>
  <c r="O17" i="8"/>
  <c r="N18" i="8"/>
  <c r="O18" i="8"/>
  <c r="N19" i="8"/>
  <c r="O19" i="8"/>
  <c r="N20" i="8"/>
  <c r="O20" i="8"/>
  <c r="N21" i="8"/>
  <c r="O21" i="8"/>
  <c r="N22" i="8"/>
  <c r="O22" i="8"/>
  <c r="N23" i="8"/>
  <c r="O23" i="8"/>
  <c r="N24" i="8"/>
  <c r="O24" i="8"/>
  <c r="N25" i="8"/>
  <c r="O25" i="8"/>
  <c r="N26" i="8"/>
  <c r="O26" i="8"/>
  <c r="N27" i="8"/>
  <c r="O27" i="8"/>
  <c r="N28" i="8"/>
  <c r="O28" i="8"/>
  <c r="N29" i="8"/>
  <c r="O29" i="8"/>
  <c r="N30" i="8"/>
  <c r="O30" i="8"/>
  <c r="N31" i="8"/>
  <c r="O31" i="8"/>
  <c r="N32" i="8"/>
  <c r="O32" i="8"/>
  <c r="N33" i="8"/>
  <c r="O33" i="8"/>
  <c r="N34" i="8"/>
  <c r="O34" i="8"/>
  <c r="N35" i="8"/>
  <c r="O35" i="8"/>
  <c r="N36" i="8"/>
  <c r="O36" i="8"/>
  <c r="N37" i="8"/>
  <c r="O37" i="8"/>
  <c r="N38" i="8"/>
  <c r="O38" i="8"/>
  <c r="N39" i="8"/>
  <c r="O39" i="8"/>
  <c r="N40" i="8"/>
  <c r="O40" i="8"/>
  <c r="N41" i="8"/>
  <c r="O41" i="8"/>
  <c r="N42" i="8"/>
  <c r="O42" i="8"/>
  <c r="N43" i="8"/>
  <c r="O43" i="8"/>
  <c r="N44" i="8"/>
  <c r="O44" i="8"/>
  <c r="N45" i="8"/>
  <c r="O45" i="8"/>
  <c r="N46" i="8"/>
  <c r="O46" i="8"/>
  <c r="N47" i="8"/>
  <c r="O47" i="8"/>
  <c r="N48" i="8"/>
  <c r="O48" i="8"/>
  <c r="N49" i="8"/>
  <c r="O49" i="8"/>
  <c r="N50" i="8"/>
  <c r="O50" i="8"/>
  <c r="N51" i="8"/>
  <c r="O51" i="8"/>
  <c r="N52" i="8"/>
  <c r="O52" i="8"/>
  <c r="N53" i="8"/>
  <c r="O53" i="8"/>
  <c r="N54" i="8"/>
  <c r="O54" i="8"/>
  <c r="N55" i="8"/>
  <c r="O55" i="8"/>
  <c r="N56" i="8"/>
  <c r="O56" i="8"/>
  <c r="N57" i="8"/>
  <c r="O57" i="8"/>
  <c r="N58" i="8"/>
  <c r="O58" i="8"/>
  <c r="N59" i="8"/>
  <c r="O59" i="8"/>
  <c r="N60" i="8"/>
  <c r="O60" i="8"/>
  <c r="N61" i="8"/>
  <c r="O61" i="8"/>
  <c r="N62" i="8"/>
  <c r="O62" i="8"/>
  <c r="N63" i="8"/>
  <c r="O63" i="8"/>
  <c r="N64" i="8"/>
  <c r="O64" i="8"/>
  <c r="N65" i="8"/>
  <c r="O65" i="8"/>
  <c r="N66" i="8"/>
  <c r="O66" i="8"/>
  <c r="N67" i="8"/>
  <c r="O67" i="8"/>
  <c r="N68" i="8"/>
  <c r="O68" i="8"/>
  <c r="N69" i="8"/>
  <c r="O69" i="8"/>
  <c r="N70" i="8"/>
  <c r="O70" i="8"/>
  <c r="N71" i="8"/>
  <c r="O71" i="8"/>
  <c r="N72" i="8"/>
  <c r="O72" i="8"/>
  <c r="N73" i="8"/>
  <c r="O73" i="8"/>
  <c r="N74" i="8"/>
  <c r="O74" i="8"/>
  <c r="N75" i="8"/>
  <c r="O75" i="8"/>
  <c r="N76" i="8"/>
  <c r="O76" i="8"/>
  <c r="N77" i="8"/>
  <c r="O77" i="8"/>
  <c r="N78" i="8"/>
  <c r="O78" i="8"/>
  <c r="N79" i="8"/>
  <c r="O79" i="8"/>
  <c r="N80" i="8"/>
  <c r="O80" i="8"/>
  <c r="N81" i="8"/>
  <c r="O81" i="8"/>
  <c r="N82" i="8"/>
  <c r="O82" i="8"/>
  <c r="N83" i="8"/>
  <c r="O83" i="8"/>
  <c r="N84" i="8"/>
  <c r="O84" i="8"/>
  <c r="N85" i="8"/>
  <c r="O85" i="8"/>
  <c r="N86" i="8"/>
  <c r="O86" i="8"/>
  <c r="N87" i="8"/>
  <c r="O87" i="8"/>
  <c r="N88" i="8"/>
  <c r="O88" i="8"/>
  <c r="N89" i="8"/>
  <c r="O89" i="8"/>
  <c r="N90" i="8"/>
  <c r="O90" i="8"/>
  <c r="N91" i="8"/>
  <c r="O91" i="8"/>
  <c r="N92" i="8"/>
  <c r="O92" i="8"/>
  <c r="N93" i="8"/>
  <c r="O93" i="8"/>
  <c r="N94" i="8"/>
  <c r="O94" i="8"/>
  <c r="N95" i="8"/>
  <c r="O95" i="8"/>
  <c r="N96" i="8"/>
  <c r="O96" i="8"/>
  <c r="N97" i="8"/>
  <c r="O97" i="8"/>
  <c r="N98" i="8"/>
  <c r="O98" i="8"/>
  <c r="N99" i="8"/>
  <c r="O99" i="8"/>
  <c r="N100" i="8"/>
  <c r="O100" i="8"/>
  <c r="N101" i="8"/>
  <c r="O101" i="8"/>
  <c r="N102" i="8"/>
  <c r="O102" i="8"/>
  <c r="N103" i="8"/>
  <c r="O103" i="8"/>
  <c r="N104" i="8"/>
  <c r="O104" i="8"/>
  <c r="N105" i="8"/>
  <c r="O105" i="8"/>
  <c r="N106" i="8"/>
  <c r="O106" i="8"/>
  <c r="H16" i="8"/>
  <c r="I16" i="8"/>
  <c r="H17" i="8"/>
  <c r="I17" i="8"/>
  <c r="H18" i="8"/>
  <c r="I18" i="8"/>
  <c r="H19" i="8"/>
  <c r="I19" i="8"/>
  <c r="H20" i="8"/>
  <c r="I20" i="8"/>
  <c r="H21" i="8"/>
  <c r="I21" i="8"/>
  <c r="H22" i="8"/>
  <c r="I22" i="8"/>
  <c r="H23" i="8"/>
  <c r="I23" i="8"/>
  <c r="H24" i="8"/>
  <c r="I24" i="8"/>
  <c r="H25" i="8"/>
  <c r="I25" i="8"/>
  <c r="H26" i="8"/>
  <c r="I26" i="8"/>
  <c r="H27" i="8"/>
  <c r="I27" i="8"/>
  <c r="H28" i="8"/>
  <c r="I28" i="8"/>
  <c r="H29" i="8"/>
  <c r="I29" i="8"/>
  <c r="H30" i="8"/>
  <c r="I30" i="8"/>
  <c r="H31" i="8"/>
  <c r="I31" i="8"/>
  <c r="H32" i="8"/>
  <c r="I32" i="8"/>
  <c r="H33" i="8"/>
  <c r="I33" i="8"/>
  <c r="H34" i="8"/>
  <c r="I34" i="8"/>
  <c r="H35" i="8"/>
  <c r="I35" i="8"/>
  <c r="H36" i="8"/>
  <c r="I36" i="8"/>
  <c r="H37" i="8"/>
  <c r="I37" i="8"/>
  <c r="H38" i="8"/>
  <c r="I38" i="8"/>
  <c r="H39" i="8"/>
  <c r="I39" i="8"/>
  <c r="H40" i="8"/>
  <c r="I40" i="8"/>
  <c r="H41" i="8"/>
  <c r="I41" i="8"/>
  <c r="H42" i="8"/>
  <c r="I42" i="8"/>
  <c r="H43" i="8"/>
  <c r="I43" i="8"/>
  <c r="H44" i="8"/>
  <c r="I44" i="8"/>
  <c r="H45" i="8"/>
  <c r="I45" i="8"/>
  <c r="H46" i="8"/>
  <c r="I46" i="8"/>
  <c r="H47" i="8"/>
  <c r="I47" i="8"/>
  <c r="H48" i="8"/>
  <c r="I48" i="8"/>
  <c r="H49" i="8"/>
  <c r="I49" i="8"/>
  <c r="H50" i="8"/>
  <c r="I50" i="8"/>
  <c r="H51" i="8"/>
  <c r="I51" i="8"/>
  <c r="H52" i="8"/>
  <c r="I52" i="8"/>
  <c r="H53" i="8"/>
  <c r="I53" i="8"/>
  <c r="H54" i="8"/>
  <c r="I54" i="8"/>
  <c r="H55" i="8"/>
  <c r="I55" i="8"/>
  <c r="H56" i="8"/>
  <c r="I56" i="8"/>
  <c r="H57" i="8"/>
  <c r="I57" i="8"/>
  <c r="H58" i="8"/>
  <c r="I58" i="8"/>
  <c r="H59" i="8"/>
  <c r="I59" i="8"/>
  <c r="H60" i="8"/>
  <c r="I60" i="8"/>
  <c r="H61" i="8"/>
  <c r="I61" i="8"/>
  <c r="H62" i="8"/>
  <c r="I62" i="8"/>
  <c r="H63" i="8"/>
  <c r="I63" i="8"/>
  <c r="H64" i="8"/>
  <c r="I64" i="8"/>
  <c r="H65" i="8"/>
  <c r="I65" i="8"/>
  <c r="H66" i="8"/>
  <c r="I66" i="8"/>
  <c r="H67" i="8"/>
  <c r="I67" i="8"/>
  <c r="H68" i="8"/>
  <c r="I68" i="8"/>
  <c r="H69" i="8"/>
  <c r="I69" i="8"/>
  <c r="H70" i="8"/>
  <c r="I70" i="8"/>
  <c r="H71" i="8"/>
  <c r="I71" i="8"/>
  <c r="H72" i="8"/>
  <c r="I72" i="8"/>
  <c r="H73" i="8"/>
  <c r="I73" i="8"/>
  <c r="H74" i="8"/>
  <c r="I74" i="8"/>
  <c r="H75" i="8"/>
  <c r="I75" i="8"/>
  <c r="H76" i="8"/>
  <c r="I76" i="8"/>
  <c r="H77" i="8"/>
  <c r="I77" i="8"/>
  <c r="H78" i="8"/>
  <c r="I78" i="8"/>
  <c r="H79" i="8"/>
  <c r="I79" i="8"/>
  <c r="H80" i="8"/>
  <c r="I80" i="8"/>
  <c r="H81" i="8"/>
  <c r="I81" i="8"/>
  <c r="H82" i="8"/>
  <c r="I82" i="8"/>
  <c r="H83" i="8"/>
  <c r="I83" i="8"/>
  <c r="H84" i="8"/>
  <c r="I84" i="8"/>
  <c r="H85" i="8"/>
  <c r="I85" i="8"/>
  <c r="H86" i="8"/>
  <c r="I86" i="8"/>
  <c r="H87" i="8"/>
  <c r="I87" i="8"/>
  <c r="H88" i="8"/>
  <c r="I88" i="8"/>
  <c r="H89" i="8"/>
  <c r="I89" i="8"/>
  <c r="H90" i="8"/>
  <c r="I90" i="8"/>
  <c r="H91" i="8"/>
  <c r="I91" i="8"/>
  <c r="H92" i="8"/>
  <c r="I92" i="8"/>
  <c r="H93" i="8"/>
  <c r="I93" i="8"/>
  <c r="H94" i="8"/>
  <c r="I94" i="8"/>
  <c r="H95" i="8"/>
  <c r="I95" i="8"/>
  <c r="H96" i="8"/>
  <c r="I96" i="8"/>
  <c r="H97" i="8"/>
  <c r="I97" i="8"/>
  <c r="H98" i="8"/>
  <c r="I98" i="8"/>
  <c r="H99" i="8"/>
  <c r="I99" i="8"/>
  <c r="H100" i="8"/>
  <c r="I100" i="8"/>
  <c r="BV16" i="7"/>
  <c r="BW16" i="7"/>
  <c r="BV17" i="7"/>
  <c r="BW17" i="7"/>
  <c r="BV18" i="7"/>
  <c r="BW18" i="7"/>
  <c r="BV19" i="7"/>
  <c r="BW19" i="7"/>
  <c r="BV20" i="7"/>
  <c r="BW20" i="7"/>
  <c r="BV21" i="7"/>
  <c r="BW21" i="7"/>
  <c r="BV22" i="7"/>
  <c r="BW22" i="7"/>
  <c r="BV23" i="7"/>
  <c r="BW23" i="7"/>
  <c r="BV24" i="7"/>
  <c r="BW24" i="7"/>
  <c r="BV25" i="7"/>
  <c r="BW25" i="7"/>
  <c r="BV26" i="7"/>
  <c r="BW26" i="7"/>
  <c r="BV27" i="7"/>
  <c r="BW27" i="7"/>
  <c r="BV28" i="7"/>
  <c r="BW28" i="7"/>
  <c r="BV29" i="7"/>
  <c r="BW29" i="7"/>
  <c r="BV30" i="7"/>
  <c r="BW30" i="7"/>
  <c r="BP16" i="7"/>
  <c r="BQ16" i="7"/>
  <c r="BP17" i="7"/>
  <c r="BQ17" i="7"/>
  <c r="BP18" i="7"/>
  <c r="BQ18" i="7"/>
  <c r="BP19" i="7"/>
  <c r="BQ19" i="7"/>
  <c r="BP20" i="7"/>
  <c r="BQ20" i="7"/>
  <c r="BP21" i="7"/>
  <c r="BQ21" i="7"/>
  <c r="BP22" i="7"/>
  <c r="BQ22" i="7"/>
  <c r="BP23" i="7"/>
  <c r="BQ23" i="7"/>
  <c r="BP24" i="7"/>
  <c r="BQ24" i="7"/>
  <c r="BP25" i="7"/>
  <c r="BQ25" i="7"/>
  <c r="BP26" i="7"/>
  <c r="BQ26" i="7"/>
  <c r="BP27" i="7"/>
  <c r="BQ27" i="7"/>
  <c r="BP28" i="7"/>
  <c r="BQ28" i="7"/>
  <c r="BP29" i="7"/>
  <c r="BQ29" i="7"/>
  <c r="BP30" i="7"/>
  <c r="BQ30" i="7"/>
  <c r="BJ16" i="7"/>
  <c r="BK16" i="7"/>
  <c r="BJ17" i="7"/>
  <c r="BK17" i="7"/>
  <c r="BJ18" i="7"/>
  <c r="BK18" i="7"/>
  <c r="BJ19" i="7"/>
  <c r="BK19" i="7"/>
  <c r="BJ20" i="7"/>
  <c r="BK20" i="7"/>
  <c r="BJ21" i="7"/>
  <c r="BK21" i="7"/>
  <c r="BJ22" i="7"/>
  <c r="BK22" i="7"/>
  <c r="BJ23" i="7"/>
  <c r="BK23" i="7"/>
  <c r="BJ24" i="7"/>
  <c r="BK24" i="7"/>
  <c r="BJ25" i="7"/>
  <c r="BK25" i="7"/>
  <c r="BJ26" i="7"/>
  <c r="BK26" i="7"/>
  <c r="BJ27" i="7"/>
  <c r="BK27" i="7"/>
  <c r="BJ28" i="7"/>
  <c r="BK28" i="7"/>
  <c r="BJ29" i="7"/>
  <c r="BK29" i="7"/>
  <c r="BJ30" i="7"/>
  <c r="BK30" i="7"/>
  <c r="BD16" i="7"/>
  <c r="BE16" i="7"/>
  <c r="BD17" i="7"/>
  <c r="BE17" i="7"/>
  <c r="BD18" i="7"/>
  <c r="BE18" i="7"/>
  <c r="BD19" i="7"/>
  <c r="BE19" i="7"/>
  <c r="BD20" i="7"/>
  <c r="BE20" i="7"/>
  <c r="BD21" i="7"/>
  <c r="BE21" i="7"/>
  <c r="BD22" i="7"/>
  <c r="BE22" i="7"/>
  <c r="BD23" i="7"/>
  <c r="BE23" i="7"/>
  <c r="BD24" i="7"/>
  <c r="BE24" i="7"/>
  <c r="BD25" i="7"/>
  <c r="BE25" i="7"/>
  <c r="BD26" i="7"/>
  <c r="BE26" i="7"/>
  <c r="BD27" i="7"/>
  <c r="BE27" i="7"/>
  <c r="BD28" i="7"/>
  <c r="BE28" i="7"/>
  <c r="BD29" i="7"/>
  <c r="BE29" i="7"/>
  <c r="BD30" i="7"/>
  <c r="BE30" i="7"/>
  <c r="AX16" i="7"/>
  <c r="AY16" i="7"/>
  <c r="AX17" i="7"/>
  <c r="AY17" i="7"/>
  <c r="AX18" i="7"/>
  <c r="AY18" i="7"/>
  <c r="AX19" i="7"/>
  <c r="AY19" i="7"/>
  <c r="AX20" i="7"/>
  <c r="AY20" i="7"/>
  <c r="AX21" i="7"/>
  <c r="AY21" i="7"/>
  <c r="AX22" i="7"/>
  <c r="AY22" i="7"/>
  <c r="AX23" i="7"/>
  <c r="AY23" i="7"/>
  <c r="AX24" i="7"/>
  <c r="AY24" i="7"/>
  <c r="AX25" i="7"/>
  <c r="AY25" i="7"/>
  <c r="AX26" i="7"/>
  <c r="AY26" i="7"/>
  <c r="AX27" i="7"/>
  <c r="AY27" i="7"/>
  <c r="AX28" i="7"/>
  <c r="AY28" i="7"/>
  <c r="AX29" i="7"/>
  <c r="AY29" i="7"/>
  <c r="AX30" i="7"/>
  <c r="AY30" i="7"/>
  <c r="AR16" i="7"/>
  <c r="AS16" i="7"/>
  <c r="AR17" i="7"/>
  <c r="AS17" i="7"/>
  <c r="AR18" i="7"/>
  <c r="AS18" i="7"/>
  <c r="AR19" i="7"/>
  <c r="AS19" i="7"/>
  <c r="AR20" i="7"/>
  <c r="AS20" i="7"/>
  <c r="AR21" i="7"/>
  <c r="AS21" i="7"/>
  <c r="AR22" i="7"/>
  <c r="AS22" i="7"/>
  <c r="AR23" i="7"/>
  <c r="AS23" i="7"/>
  <c r="AR24" i="7"/>
  <c r="AS24" i="7"/>
  <c r="AR25" i="7"/>
  <c r="AS25" i="7"/>
  <c r="AR26" i="7"/>
  <c r="AS26" i="7"/>
  <c r="AR27" i="7"/>
  <c r="AS27" i="7"/>
  <c r="AR28" i="7"/>
  <c r="AS28" i="7"/>
  <c r="AR29" i="7"/>
  <c r="AS29" i="7"/>
  <c r="AR30" i="7"/>
  <c r="AS30" i="7"/>
  <c r="AL16" i="7"/>
  <c r="AM16" i="7"/>
  <c r="AL17" i="7"/>
  <c r="AM17" i="7"/>
  <c r="AL18" i="7"/>
  <c r="AM18" i="7"/>
  <c r="AL19" i="7"/>
  <c r="AM19" i="7"/>
  <c r="AL20" i="7"/>
  <c r="AM20" i="7"/>
  <c r="AL21" i="7"/>
  <c r="AM21" i="7"/>
  <c r="AL22" i="7"/>
  <c r="AM22" i="7"/>
  <c r="AL23" i="7"/>
  <c r="AM23" i="7"/>
  <c r="AL24" i="7"/>
  <c r="AM24" i="7"/>
  <c r="AL25" i="7"/>
  <c r="AM25" i="7"/>
  <c r="AL26" i="7"/>
  <c r="AM26" i="7"/>
  <c r="AL27" i="7"/>
  <c r="AM27" i="7"/>
  <c r="AL28" i="7"/>
  <c r="AM28" i="7"/>
  <c r="AL29" i="7"/>
  <c r="AM29" i="7"/>
  <c r="AL30" i="7"/>
  <c r="AM30" i="7"/>
  <c r="AF16" i="7"/>
  <c r="AG16" i="7"/>
  <c r="AF17" i="7"/>
  <c r="AG17" i="7"/>
  <c r="AF18" i="7"/>
  <c r="AG18" i="7"/>
  <c r="AF19" i="7"/>
  <c r="AG19" i="7"/>
  <c r="AF20" i="7"/>
  <c r="AG20" i="7"/>
  <c r="AF21" i="7"/>
  <c r="AG21" i="7"/>
  <c r="AF22" i="7"/>
  <c r="AG22" i="7"/>
  <c r="AF23" i="7"/>
  <c r="AG23" i="7"/>
  <c r="AF24" i="7"/>
  <c r="AG24" i="7"/>
  <c r="AF25" i="7"/>
  <c r="AG25" i="7"/>
  <c r="AF26" i="7"/>
  <c r="AG26" i="7"/>
  <c r="AF27" i="7"/>
  <c r="AG27" i="7"/>
  <c r="AF28" i="7"/>
  <c r="AG28" i="7"/>
  <c r="AF29" i="7"/>
  <c r="AG29" i="7"/>
  <c r="AF30" i="7"/>
  <c r="AG30" i="7"/>
  <c r="Z16" i="7"/>
  <c r="AA16" i="7"/>
  <c r="Z17" i="7"/>
  <c r="AA17" i="7"/>
  <c r="Z18" i="7"/>
  <c r="AA18" i="7"/>
  <c r="Z19" i="7"/>
  <c r="AA19" i="7"/>
  <c r="Z20" i="7"/>
  <c r="AA20" i="7"/>
  <c r="Z21" i="7"/>
  <c r="AA21" i="7"/>
  <c r="Z22" i="7"/>
  <c r="AA22" i="7"/>
  <c r="Z23" i="7"/>
  <c r="AA23" i="7"/>
  <c r="Z24" i="7"/>
  <c r="AA24" i="7"/>
  <c r="Z25" i="7"/>
  <c r="AA25" i="7"/>
  <c r="Z26" i="7"/>
  <c r="AA26" i="7"/>
  <c r="Z27" i="7"/>
  <c r="AA27" i="7"/>
  <c r="Z28" i="7"/>
  <c r="AA28" i="7"/>
  <c r="Z29" i="7"/>
  <c r="AA29" i="7"/>
  <c r="Z30" i="7"/>
  <c r="AA30" i="7"/>
  <c r="T16" i="7"/>
  <c r="U16" i="7"/>
  <c r="T17" i="7"/>
  <c r="U17" i="7"/>
  <c r="T18" i="7"/>
  <c r="U18" i="7"/>
  <c r="T19" i="7"/>
  <c r="U19" i="7"/>
  <c r="T20" i="7"/>
  <c r="U20" i="7"/>
  <c r="T21" i="7"/>
  <c r="U21" i="7"/>
  <c r="T22" i="7"/>
  <c r="U22" i="7"/>
  <c r="T23" i="7"/>
  <c r="U23" i="7"/>
  <c r="T24" i="7"/>
  <c r="U24" i="7"/>
  <c r="T25" i="7"/>
  <c r="U25" i="7"/>
  <c r="T26" i="7"/>
  <c r="U26" i="7"/>
  <c r="T27" i="7"/>
  <c r="U27" i="7"/>
  <c r="T28" i="7"/>
  <c r="U28" i="7"/>
  <c r="T29" i="7"/>
  <c r="U29" i="7"/>
  <c r="T30" i="7"/>
  <c r="U30" i="7"/>
  <c r="N16" i="7"/>
  <c r="O16" i="7"/>
  <c r="N17" i="7"/>
  <c r="O17" i="7"/>
  <c r="N18" i="7"/>
  <c r="O18" i="7"/>
  <c r="N19" i="7"/>
  <c r="O19" i="7"/>
  <c r="N20" i="7"/>
  <c r="O20" i="7"/>
  <c r="N21" i="7"/>
  <c r="O21" i="7"/>
  <c r="N22" i="7"/>
  <c r="O22" i="7"/>
  <c r="N23" i="7"/>
  <c r="O23" i="7"/>
  <c r="N24" i="7"/>
  <c r="O24" i="7"/>
  <c r="N25" i="7"/>
  <c r="O25" i="7"/>
  <c r="N26" i="7"/>
  <c r="O26" i="7"/>
  <c r="N27" i="7"/>
  <c r="O27" i="7"/>
  <c r="N28" i="7"/>
  <c r="O28" i="7"/>
  <c r="N29" i="7"/>
  <c r="O29" i="7"/>
  <c r="N30" i="7"/>
  <c r="O30" i="7"/>
  <c r="H8" i="7"/>
  <c r="I8" i="7"/>
  <c r="H9" i="7"/>
  <c r="I9" i="7"/>
  <c r="H10" i="7"/>
  <c r="I10" i="7"/>
  <c r="H11" i="7"/>
  <c r="I11" i="7"/>
  <c r="H12" i="7"/>
  <c r="I12" i="7"/>
  <c r="H13" i="7"/>
  <c r="I13" i="7"/>
  <c r="H14" i="7"/>
  <c r="I14" i="7"/>
  <c r="H15" i="7"/>
  <c r="I15" i="7"/>
  <c r="H16" i="7"/>
  <c r="I16" i="7"/>
  <c r="H17" i="7"/>
  <c r="I17" i="7"/>
  <c r="H18" i="7"/>
  <c r="I18" i="7"/>
  <c r="H19" i="7"/>
  <c r="I19" i="7"/>
  <c r="H20" i="7"/>
  <c r="I20" i="7"/>
  <c r="H21" i="7"/>
  <c r="I21" i="7"/>
  <c r="H22" i="7"/>
  <c r="I22" i="7"/>
  <c r="H23" i="7"/>
  <c r="I23" i="7"/>
  <c r="H24" i="7"/>
  <c r="I24" i="7"/>
  <c r="H25" i="7"/>
  <c r="I25" i="7"/>
  <c r="H26" i="7"/>
  <c r="I26" i="7"/>
  <c r="H27" i="7"/>
  <c r="I27" i="7"/>
  <c r="H28" i="7"/>
  <c r="I28" i="7"/>
  <c r="H29" i="7"/>
  <c r="I29" i="7"/>
  <c r="H30" i="7"/>
  <c r="I30" i="7"/>
  <c r="BV37" i="3"/>
  <c r="BW37" i="3"/>
  <c r="BV38" i="3"/>
  <c r="BW38" i="3"/>
  <c r="BV39" i="3"/>
  <c r="BW39" i="3"/>
  <c r="BV40" i="3"/>
  <c r="BW40" i="3"/>
  <c r="BV41" i="3"/>
  <c r="BW41" i="3"/>
  <c r="BV42" i="3"/>
  <c r="BW42" i="3"/>
  <c r="BV43" i="3"/>
  <c r="BW43" i="3"/>
  <c r="BV44" i="3"/>
  <c r="BW44" i="3"/>
  <c r="BV45" i="3"/>
  <c r="BW45" i="3"/>
  <c r="BV46" i="3"/>
  <c r="BW46" i="3"/>
  <c r="BV47" i="3"/>
  <c r="BW47" i="3"/>
  <c r="BV48" i="3"/>
  <c r="BW48" i="3"/>
  <c r="BV49" i="3"/>
  <c r="BW49" i="3"/>
  <c r="BV50" i="3"/>
  <c r="BW50" i="3"/>
  <c r="BV51" i="3"/>
  <c r="BW51" i="3"/>
  <c r="BV52" i="3"/>
  <c r="BW52" i="3"/>
  <c r="BV53" i="3"/>
  <c r="BW53" i="3"/>
  <c r="BV54" i="3"/>
  <c r="BW54" i="3"/>
  <c r="BV55" i="3"/>
  <c r="BW55" i="3"/>
  <c r="BV56" i="3"/>
  <c r="BW56" i="3"/>
  <c r="BV57" i="3"/>
  <c r="BW57" i="3"/>
  <c r="BV58" i="3"/>
  <c r="BW58" i="3"/>
  <c r="BP37" i="3"/>
  <c r="BQ37" i="3"/>
  <c r="BP38" i="3"/>
  <c r="BQ38" i="3"/>
  <c r="BP39" i="3"/>
  <c r="BQ39" i="3"/>
  <c r="BP40" i="3"/>
  <c r="BQ40" i="3"/>
  <c r="BP41" i="3"/>
  <c r="BQ41" i="3"/>
  <c r="BP42" i="3"/>
  <c r="BQ42" i="3"/>
  <c r="BP43" i="3"/>
  <c r="BQ43" i="3"/>
  <c r="BP44" i="3"/>
  <c r="BQ44" i="3"/>
  <c r="BP45" i="3"/>
  <c r="BQ45" i="3"/>
  <c r="BP46" i="3"/>
  <c r="BQ46" i="3"/>
  <c r="BP47" i="3"/>
  <c r="BQ47" i="3"/>
  <c r="BP48" i="3"/>
  <c r="BQ48" i="3"/>
  <c r="BP49" i="3"/>
  <c r="BQ49" i="3"/>
  <c r="BP50" i="3"/>
  <c r="BQ50" i="3"/>
  <c r="BP51" i="3"/>
  <c r="BQ51" i="3"/>
  <c r="BP52" i="3"/>
  <c r="BQ52" i="3"/>
  <c r="BJ35" i="3"/>
  <c r="BK35" i="3"/>
  <c r="BJ36" i="3"/>
  <c r="BK36" i="3"/>
  <c r="BJ37" i="3"/>
  <c r="BK37" i="3"/>
  <c r="BJ38" i="3"/>
  <c r="BK38" i="3"/>
  <c r="BJ39" i="3"/>
  <c r="BK39" i="3"/>
  <c r="BJ40" i="3"/>
  <c r="BK40" i="3"/>
  <c r="BJ41" i="3"/>
  <c r="BK41" i="3"/>
  <c r="BJ42" i="3"/>
  <c r="BK42" i="3"/>
  <c r="BJ43" i="3"/>
  <c r="BK43" i="3"/>
  <c r="BJ44" i="3"/>
  <c r="BK44" i="3"/>
  <c r="BJ45" i="3"/>
  <c r="BK45" i="3"/>
  <c r="BJ46" i="3"/>
  <c r="BK46" i="3"/>
  <c r="BJ47" i="3"/>
  <c r="BK47" i="3"/>
  <c r="BJ48" i="3"/>
  <c r="BK48" i="3"/>
  <c r="BJ49" i="3"/>
  <c r="BK49" i="3"/>
  <c r="BJ50" i="3"/>
  <c r="BK50" i="3"/>
  <c r="BJ51" i="3"/>
  <c r="BK51" i="3"/>
  <c r="BJ52" i="3"/>
  <c r="BK52" i="3"/>
  <c r="BJ53" i="3"/>
  <c r="BK53" i="3"/>
  <c r="BJ54" i="3"/>
  <c r="BK54" i="3"/>
  <c r="BD34" i="3"/>
  <c r="BE34" i="3"/>
  <c r="BD35" i="3"/>
  <c r="BE35" i="3"/>
  <c r="BD36" i="3"/>
  <c r="BE36" i="3"/>
  <c r="BD37" i="3"/>
  <c r="BE37" i="3"/>
  <c r="BD38" i="3"/>
  <c r="BE38" i="3"/>
  <c r="BD39" i="3"/>
  <c r="BE39" i="3"/>
  <c r="BD40" i="3"/>
  <c r="BE40" i="3"/>
  <c r="BD41" i="3"/>
  <c r="BE41" i="3"/>
  <c r="BD42" i="3"/>
  <c r="BE42" i="3"/>
  <c r="BD43" i="3"/>
  <c r="BE43" i="3"/>
  <c r="BD44" i="3"/>
  <c r="BE44" i="3"/>
  <c r="BD45" i="3"/>
  <c r="BE45" i="3"/>
  <c r="BD46" i="3"/>
  <c r="BE46" i="3"/>
  <c r="BD47" i="3"/>
  <c r="BE47" i="3"/>
  <c r="BD48" i="3"/>
  <c r="BE48" i="3"/>
  <c r="BD49" i="3"/>
  <c r="BE49" i="3"/>
  <c r="BD50" i="3"/>
  <c r="BE50" i="3"/>
  <c r="BD51" i="3"/>
  <c r="BE51" i="3"/>
  <c r="BD52" i="3"/>
  <c r="BE52" i="3"/>
  <c r="BD53" i="3"/>
  <c r="BE53" i="3"/>
  <c r="BD54" i="3"/>
  <c r="BE54" i="3"/>
  <c r="AX33" i="3"/>
  <c r="AY33" i="3"/>
  <c r="AX34" i="3"/>
  <c r="AY34" i="3"/>
  <c r="AX35" i="3"/>
  <c r="AY35" i="3"/>
  <c r="AX36" i="3"/>
  <c r="AY36" i="3"/>
  <c r="AX37" i="3"/>
  <c r="AY37" i="3"/>
  <c r="AX38" i="3"/>
  <c r="AY38" i="3"/>
  <c r="AX39" i="3"/>
  <c r="AY39" i="3"/>
  <c r="AX40" i="3"/>
  <c r="AY40" i="3"/>
  <c r="AX41" i="3"/>
  <c r="AY41" i="3"/>
  <c r="AX42" i="3"/>
  <c r="AY42" i="3"/>
  <c r="AX43" i="3"/>
  <c r="AY43" i="3"/>
  <c r="AX44" i="3"/>
  <c r="AY44" i="3"/>
  <c r="AX45" i="3"/>
  <c r="AY45" i="3"/>
  <c r="AX46" i="3"/>
  <c r="AY46" i="3"/>
  <c r="AX47" i="3"/>
  <c r="AY47" i="3"/>
  <c r="AX48" i="3"/>
  <c r="AY48" i="3"/>
  <c r="AX49" i="3"/>
  <c r="AY49" i="3"/>
  <c r="AX50" i="3"/>
  <c r="AY50" i="3"/>
  <c r="AX51" i="3"/>
  <c r="AY51" i="3"/>
  <c r="AX52" i="3"/>
  <c r="AY52" i="3"/>
  <c r="AX53" i="3"/>
  <c r="AY53" i="3"/>
  <c r="AX54" i="3"/>
  <c r="AY54" i="3"/>
  <c r="AX55" i="3"/>
  <c r="AY55" i="3"/>
  <c r="AR32" i="3"/>
  <c r="AS32" i="3"/>
  <c r="AR33" i="3"/>
  <c r="AS33" i="3"/>
  <c r="AR34" i="3"/>
  <c r="AS34" i="3"/>
  <c r="AR35" i="3"/>
  <c r="AS35" i="3"/>
  <c r="AR36" i="3"/>
  <c r="AS36" i="3"/>
  <c r="AR37" i="3"/>
  <c r="AS37" i="3"/>
  <c r="AR38" i="3"/>
  <c r="AS38" i="3"/>
  <c r="AR39" i="3"/>
  <c r="AS39" i="3"/>
  <c r="AR40" i="3"/>
  <c r="AS40" i="3"/>
  <c r="AR41" i="3"/>
  <c r="AS41" i="3"/>
  <c r="AR42" i="3"/>
  <c r="AS42" i="3"/>
  <c r="AR43" i="3"/>
  <c r="AS43" i="3"/>
  <c r="AR44" i="3"/>
  <c r="AS44" i="3"/>
  <c r="AR45" i="3"/>
  <c r="AS45" i="3"/>
  <c r="AR46" i="3"/>
  <c r="AS46" i="3"/>
  <c r="AR47" i="3"/>
  <c r="AS47" i="3"/>
  <c r="AR48" i="3"/>
  <c r="AS48" i="3"/>
  <c r="AR49" i="3"/>
  <c r="AS49" i="3"/>
  <c r="AR50" i="3"/>
  <c r="AS50" i="3"/>
  <c r="AR51" i="3"/>
  <c r="AS51" i="3"/>
  <c r="AR52" i="3"/>
  <c r="AS52" i="3"/>
  <c r="AR53" i="3"/>
  <c r="AS53" i="3"/>
  <c r="AL36" i="3"/>
  <c r="AM36" i="3"/>
  <c r="AL37" i="3"/>
  <c r="AM37" i="3"/>
  <c r="AL38" i="3"/>
  <c r="AM38" i="3"/>
  <c r="AL39" i="3"/>
  <c r="AM39" i="3"/>
  <c r="AL40" i="3"/>
  <c r="AM40" i="3"/>
  <c r="AL41" i="3"/>
  <c r="AM41" i="3"/>
  <c r="AL42" i="3"/>
  <c r="AM42" i="3"/>
  <c r="AL43" i="3"/>
  <c r="AM43" i="3"/>
  <c r="AL44" i="3"/>
  <c r="AM44" i="3"/>
  <c r="AL45" i="3"/>
  <c r="AM45" i="3"/>
  <c r="AL46" i="3"/>
  <c r="AM46" i="3"/>
  <c r="AL47" i="3"/>
  <c r="AM47" i="3"/>
  <c r="AL48" i="3"/>
  <c r="AM48" i="3"/>
  <c r="AL49" i="3"/>
  <c r="AM49" i="3"/>
  <c r="AL50" i="3"/>
  <c r="AM50" i="3"/>
  <c r="AF33" i="3"/>
  <c r="AG33" i="3"/>
  <c r="AF34" i="3"/>
  <c r="AG34" i="3"/>
  <c r="AF35" i="3"/>
  <c r="AG35" i="3"/>
  <c r="AF36" i="3"/>
  <c r="AG36" i="3"/>
  <c r="AF37" i="3"/>
  <c r="AG37" i="3"/>
  <c r="AF38" i="3"/>
  <c r="AG38" i="3"/>
  <c r="AF39" i="3"/>
  <c r="AG39" i="3"/>
  <c r="AF40" i="3"/>
  <c r="AG40" i="3"/>
  <c r="AF41" i="3"/>
  <c r="AG41" i="3"/>
  <c r="AF42" i="3"/>
  <c r="AG42" i="3"/>
  <c r="AF43" i="3"/>
  <c r="AG43" i="3"/>
  <c r="AF44" i="3"/>
  <c r="AG44" i="3"/>
  <c r="AF45" i="3"/>
  <c r="AG45" i="3"/>
  <c r="AF46" i="3"/>
  <c r="AG46" i="3"/>
  <c r="AF47" i="3"/>
  <c r="AG47" i="3"/>
  <c r="AF48" i="3"/>
  <c r="AG48" i="3"/>
  <c r="AF49" i="3"/>
  <c r="AG49" i="3"/>
  <c r="AF50" i="3"/>
  <c r="AG50" i="3"/>
  <c r="AF51" i="3"/>
  <c r="AG51" i="3"/>
  <c r="AF52" i="3"/>
  <c r="AG52" i="3"/>
  <c r="AF53" i="3"/>
  <c r="AG53" i="3"/>
  <c r="AF54" i="3"/>
  <c r="AG54" i="3"/>
  <c r="Z35" i="3"/>
  <c r="AA35" i="3"/>
  <c r="Z36" i="3"/>
  <c r="AA36" i="3"/>
  <c r="Z37" i="3"/>
  <c r="AA37" i="3"/>
  <c r="Z38" i="3"/>
  <c r="AA38" i="3"/>
  <c r="Z39" i="3"/>
  <c r="AA39" i="3"/>
  <c r="Z40" i="3"/>
  <c r="AA40" i="3"/>
  <c r="Z41" i="3"/>
  <c r="AA41" i="3"/>
  <c r="Z42" i="3"/>
  <c r="AA42" i="3"/>
  <c r="Z43" i="3"/>
  <c r="AA43" i="3"/>
  <c r="Z44" i="3"/>
  <c r="AA44" i="3"/>
  <c r="Z45" i="3"/>
  <c r="AA45" i="3"/>
  <c r="Z46" i="3"/>
  <c r="AA46" i="3"/>
  <c r="Z47" i="3"/>
  <c r="AA47" i="3"/>
  <c r="Z48" i="3"/>
  <c r="AA48" i="3"/>
  <c r="Z49" i="3"/>
  <c r="AA49" i="3"/>
  <c r="Z50" i="3"/>
  <c r="AA50" i="3"/>
  <c r="Z51" i="3"/>
  <c r="AA51" i="3"/>
  <c r="Z52" i="3"/>
  <c r="AA52" i="3"/>
  <c r="Z53" i="3"/>
  <c r="AA53" i="3"/>
  <c r="T32" i="3"/>
  <c r="U32" i="3"/>
  <c r="T33" i="3"/>
  <c r="U33" i="3"/>
  <c r="T34" i="3"/>
  <c r="U34" i="3"/>
  <c r="T35" i="3"/>
  <c r="U35" i="3"/>
  <c r="T36" i="3"/>
  <c r="U36" i="3"/>
  <c r="T37" i="3"/>
  <c r="U37" i="3"/>
  <c r="T38" i="3"/>
  <c r="U38" i="3"/>
  <c r="T39" i="3"/>
  <c r="U39" i="3"/>
  <c r="T40" i="3"/>
  <c r="U40" i="3"/>
  <c r="T41" i="3"/>
  <c r="U41" i="3"/>
  <c r="T42" i="3"/>
  <c r="U42" i="3"/>
  <c r="T43" i="3"/>
  <c r="U43" i="3"/>
  <c r="T44" i="3"/>
  <c r="U44" i="3"/>
  <c r="T45" i="3"/>
  <c r="U45" i="3"/>
  <c r="T46" i="3"/>
  <c r="U46" i="3"/>
  <c r="T47" i="3"/>
  <c r="U47" i="3"/>
  <c r="T48" i="3"/>
  <c r="U48" i="3"/>
  <c r="T49" i="3"/>
  <c r="U49" i="3"/>
  <c r="T50" i="3"/>
  <c r="U50" i="3"/>
  <c r="T51" i="3"/>
  <c r="U51" i="3"/>
  <c r="T52" i="3"/>
  <c r="U52" i="3"/>
  <c r="N34" i="3"/>
  <c r="O34" i="3"/>
  <c r="N35" i="3"/>
  <c r="O35" i="3"/>
  <c r="N36" i="3"/>
  <c r="O36" i="3"/>
  <c r="N37" i="3"/>
  <c r="O37" i="3"/>
  <c r="N38" i="3"/>
  <c r="O38" i="3"/>
  <c r="N39" i="3"/>
  <c r="O39" i="3"/>
  <c r="N40" i="3"/>
  <c r="O40" i="3"/>
  <c r="N41" i="3"/>
  <c r="O41" i="3"/>
  <c r="N42" i="3"/>
  <c r="O42" i="3"/>
  <c r="N43" i="3"/>
  <c r="O43" i="3"/>
  <c r="N44" i="3"/>
  <c r="O44" i="3"/>
  <c r="N45" i="3"/>
  <c r="O45" i="3"/>
  <c r="N46" i="3"/>
  <c r="O46" i="3"/>
  <c r="N47" i="3"/>
  <c r="O47" i="3"/>
  <c r="N48" i="3"/>
  <c r="O48" i="3"/>
  <c r="N49" i="3"/>
  <c r="O49" i="3"/>
  <c r="N50" i="3"/>
  <c r="O50" i="3"/>
  <c r="N51" i="3"/>
  <c r="O51" i="3"/>
  <c r="N52" i="3"/>
  <c r="O52" i="3"/>
  <c r="N53" i="3"/>
  <c r="O53" i="3"/>
  <c r="N54" i="3"/>
  <c r="O54" i="3"/>
  <c r="H34" i="3"/>
  <c r="I34" i="3"/>
  <c r="H35" i="3"/>
  <c r="I35" i="3"/>
  <c r="H36" i="3"/>
  <c r="I36" i="3"/>
  <c r="H37" i="3"/>
  <c r="I37" i="3"/>
  <c r="H38" i="3"/>
  <c r="I38" i="3"/>
  <c r="H39" i="3"/>
  <c r="I39" i="3"/>
  <c r="H40" i="3"/>
  <c r="I40" i="3"/>
  <c r="H41" i="3"/>
  <c r="I41" i="3"/>
  <c r="H42" i="3"/>
  <c r="I42" i="3"/>
  <c r="H43" i="3"/>
  <c r="I43" i="3"/>
  <c r="H44" i="3"/>
  <c r="I44" i="3"/>
  <c r="H45" i="3"/>
  <c r="I45" i="3"/>
  <c r="H46" i="3"/>
  <c r="I46" i="3"/>
  <c r="H47" i="3"/>
  <c r="I47" i="3"/>
  <c r="H48" i="3"/>
  <c r="I48" i="3"/>
  <c r="H49" i="3"/>
  <c r="I49" i="3"/>
  <c r="H50" i="3"/>
  <c r="I50" i="3"/>
  <c r="H51" i="3"/>
  <c r="I51" i="3"/>
  <c r="H52" i="3"/>
  <c r="I52" i="3"/>
  <c r="H53" i="3"/>
  <c r="I53" i="3"/>
  <c r="AN5" i="10"/>
  <c r="AK5" i="10"/>
  <c r="AH5" i="10"/>
  <c r="AE5" i="10"/>
  <c r="AB5" i="10"/>
  <c r="Y5" i="10"/>
  <c r="V5" i="10"/>
  <c r="S5" i="10"/>
  <c r="P5" i="10"/>
  <c r="M5" i="10"/>
  <c r="J5" i="10"/>
  <c r="G5" i="10"/>
  <c r="R45" i="1"/>
  <c r="Q45" i="1"/>
  <c r="P45" i="1"/>
  <c r="O45" i="1"/>
  <c r="N45" i="1"/>
  <c r="M45" i="1"/>
  <c r="L45" i="1"/>
  <c r="K45" i="1"/>
  <c r="J45" i="1"/>
  <c r="I45" i="1"/>
  <c r="H45" i="1"/>
  <c r="G45" i="1"/>
  <c r="F42" i="1"/>
  <c r="G34" i="1"/>
  <c r="F31" i="1"/>
  <c r="R34" i="1"/>
  <c r="Q34" i="1"/>
  <c r="P34" i="1"/>
  <c r="O34" i="1"/>
  <c r="N34" i="1"/>
  <c r="M34" i="1"/>
  <c r="L34" i="1"/>
  <c r="K34" i="1"/>
  <c r="J34" i="1"/>
  <c r="I34" i="1"/>
  <c r="H34" i="1"/>
  <c r="G40" i="1"/>
  <c r="H40" i="1"/>
  <c r="I40" i="1"/>
  <c r="J40" i="1"/>
  <c r="K40" i="1"/>
  <c r="L40" i="1"/>
  <c r="M40" i="1"/>
  <c r="N40" i="1"/>
  <c r="O40" i="1"/>
  <c r="P40" i="1"/>
  <c r="Q40" i="1"/>
  <c r="R40" i="1"/>
  <c r="F15" i="1"/>
  <c r="F37" i="1"/>
  <c r="AN224" i="10" l="1"/>
  <c r="AK224" i="10"/>
  <c r="AH224" i="10"/>
  <c r="AE224" i="10"/>
  <c r="AB224" i="10"/>
  <c r="Y224" i="10"/>
  <c r="V224" i="10"/>
  <c r="S224" i="10"/>
  <c r="P224" i="10"/>
  <c r="M224" i="10"/>
  <c r="J224" i="10"/>
  <c r="G224" i="10"/>
  <c r="AN223" i="10"/>
  <c r="AK223" i="10"/>
  <c r="AM223" i="10" s="1"/>
  <c r="AH223" i="10"/>
  <c r="AJ223" i="10" s="1"/>
  <c r="AE223" i="10"/>
  <c r="AG223" i="10" s="1"/>
  <c r="AB223" i="10"/>
  <c r="AD223" i="10" s="1"/>
  <c r="Y223" i="10"/>
  <c r="AA223" i="10" s="1"/>
  <c r="V223" i="10"/>
  <c r="X223" i="10" s="1"/>
  <c r="S223" i="10"/>
  <c r="P223" i="10"/>
  <c r="R223" i="10" s="1"/>
  <c r="M223" i="10"/>
  <c r="O223" i="10" s="1"/>
  <c r="J223" i="10"/>
  <c r="L223" i="10" s="1"/>
  <c r="G223" i="10"/>
  <c r="I223" i="10" s="1"/>
  <c r="AN222" i="10"/>
  <c r="AK222" i="10"/>
  <c r="AH222" i="10"/>
  <c r="AE222" i="10"/>
  <c r="AG222" i="10" s="1"/>
  <c r="AB222" i="10"/>
  <c r="AD222" i="10" s="1"/>
  <c r="Y222" i="10"/>
  <c r="V222" i="10"/>
  <c r="S222" i="10"/>
  <c r="U222" i="10" s="1"/>
  <c r="P222" i="10"/>
  <c r="R222" i="10" s="1"/>
  <c r="M222" i="10"/>
  <c r="O222" i="10" s="1"/>
  <c r="J222" i="10"/>
  <c r="L222" i="10" s="1"/>
  <c r="G222" i="10"/>
  <c r="I222" i="10" s="1"/>
  <c r="AN221" i="10"/>
  <c r="AK221" i="10"/>
  <c r="AH221" i="10"/>
  <c r="AE221" i="10"/>
  <c r="AG221" i="10" s="1"/>
  <c r="AB221" i="10"/>
  <c r="AD221" i="10" s="1"/>
  <c r="Y221" i="10"/>
  <c r="V221" i="10"/>
  <c r="S221" i="10"/>
  <c r="U221" i="10" s="1"/>
  <c r="P221" i="10"/>
  <c r="R221" i="10" s="1"/>
  <c r="M221" i="10"/>
  <c r="O221" i="10" s="1"/>
  <c r="J221" i="10"/>
  <c r="G221" i="10"/>
  <c r="I221" i="10" s="1"/>
  <c r="AN220" i="10"/>
  <c r="AP220" i="10" s="1"/>
  <c r="AK220" i="10"/>
  <c r="AM220" i="10" s="1"/>
  <c r="AH220" i="10"/>
  <c r="AE220" i="10"/>
  <c r="AG220" i="10" s="1"/>
  <c r="AB220" i="10"/>
  <c r="Y220" i="10"/>
  <c r="V220" i="10"/>
  <c r="S220" i="10"/>
  <c r="U220" i="10" s="1"/>
  <c r="P220" i="10"/>
  <c r="R220" i="10" s="1"/>
  <c r="M220" i="10"/>
  <c r="J220" i="10"/>
  <c r="G220" i="10"/>
  <c r="I220" i="10" s="1"/>
  <c r="AN219" i="10"/>
  <c r="AP219" i="10" s="1"/>
  <c r="AK219" i="10"/>
  <c r="AM219" i="10" s="1"/>
  <c r="AH219" i="10"/>
  <c r="AE219" i="10"/>
  <c r="AG219" i="10" s="1"/>
  <c r="AB219" i="10"/>
  <c r="AD219" i="10" s="1"/>
  <c r="Y219" i="10"/>
  <c r="AA219" i="10" s="1"/>
  <c r="V219" i="10"/>
  <c r="S219" i="10"/>
  <c r="U219" i="10" s="1"/>
  <c r="P219" i="10"/>
  <c r="M219" i="10"/>
  <c r="J219" i="10"/>
  <c r="G219" i="10"/>
  <c r="I219" i="10" s="1"/>
  <c r="AN218" i="10"/>
  <c r="AP218" i="10" s="1"/>
  <c r="AK218" i="10"/>
  <c r="AH218" i="10"/>
  <c r="AE218" i="10"/>
  <c r="AG218" i="10" s="1"/>
  <c r="AB218" i="10"/>
  <c r="AD218" i="10" s="1"/>
  <c r="Y218" i="10"/>
  <c r="AA218" i="10" s="1"/>
  <c r="V218" i="10"/>
  <c r="S218" i="10"/>
  <c r="U218" i="10" s="1"/>
  <c r="P218" i="10"/>
  <c r="R218" i="10" s="1"/>
  <c r="M218" i="10"/>
  <c r="O218" i="10" s="1"/>
  <c r="J218" i="10"/>
  <c r="G218" i="10"/>
  <c r="I218" i="10" s="1"/>
  <c r="AN177" i="10"/>
  <c r="AK177" i="10"/>
  <c r="AH177" i="10"/>
  <c r="AE177" i="10"/>
  <c r="AG177" i="10" s="1"/>
  <c r="AB177" i="10"/>
  <c r="AD177" i="10" s="1"/>
  <c r="Y177" i="10"/>
  <c r="V177" i="10"/>
  <c r="S177" i="10"/>
  <c r="U177" i="10" s="1"/>
  <c r="P177" i="10"/>
  <c r="R177" i="10" s="1"/>
  <c r="M177" i="10"/>
  <c r="O177" i="10" s="1"/>
  <c r="J177" i="10"/>
  <c r="G177" i="10"/>
  <c r="AN166" i="10"/>
  <c r="AP166" i="10" s="1"/>
  <c r="AK166" i="10"/>
  <c r="AM166" i="10" s="1"/>
  <c r="AH166" i="10"/>
  <c r="AE166" i="10"/>
  <c r="AG166" i="10" s="1"/>
  <c r="AB166" i="10"/>
  <c r="AD166" i="10" s="1"/>
  <c r="Y166" i="10"/>
  <c r="AA166" i="10" s="1"/>
  <c r="V166" i="10"/>
  <c r="S166" i="10"/>
  <c r="U166" i="10" s="1"/>
  <c r="P166" i="10"/>
  <c r="R166" i="10" s="1"/>
  <c r="M166" i="10"/>
  <c r="O166" i="10" s="1"/>
  <c r="J166" i="10"/>
  <c r="G166" i="10"/>
  <c r="AN165" i="10"/>
  <c r="AP165" i="10" s="1"/>
  <c r="AK165" i="10"/>
  <c r="AM165" i="10" s="1"/>
  <c r="AH165" i="10"/>
  <c r="AE165" i="10"/>
  <c r="AG165" i="10" s="1"/>
  <c r="AB165" i="10"/>
  <c r="AD165" i="10" s="1"/>
  <c r="Y165" i="10"/>
  <c r="AA165" i="10" s="1"/>
  <c r="V165" i="10"/>
  <c r="S165" i="10"/>
  <c r="U165" i="10" s="1"/>
  <c r="P165" i="10"/>
  <c r="R165" i="10" s="1"/>
  <c r="M165" i="10"/>
  <c r="O165" i="10" s="1"/>
  <c r="J165" i="10"/>
  <c r="G165" i="10"/>
  <c r="AN164" i="10"/>
  <c r="AP164" i="10" s="1"/>
  <c r="AK164" i="10"/>
  <c r="AM164" i="10" s="1"/>
  <c r="AH164" i="10"/>
  <c r="AE164" i="10"/>
  <c r="AG164" i="10" s="1"/>
  <c r="AB164" i="10"/>
  <c r="Y164" i="10"/>
  <c r="V164" i="10"/>
  <c r="S164" i="10"/>
  <c r="U164" i="10" s="1"/>
  <c r="P164" i="10"/>
  <c r="R164" i="10" s="1"/>
  <c r="M164" i="10"/>
  <c r="J164" i="10"/>
  <c r="G164" i="10"/>
  <c r="AN161" i="10"/>
  <c r="AP161" i="10" s="1"/>
  <c r="AK161" i="10"/>
  <c r="AM161" i="10" s="1"/>
  <c r="AH161" i="10"/>
  <c r="AE161" i="10"/>
  <c r="AG161" i="10" s="1"/>
  <c r="AB161" i="10"/>
  <c r="AD161" i="10" s="1"/>
  <c r="Y161" i="10"/>
  <c r="AA161" i="10" s="1"/>
  <c r="V161" i="10"/>
  <c r="S161" i="10"/>
  <c r="U161" i="10" s="1"/>
  <c r="P161" i="10"/>
  <c r="M161" i="10"/>
  <c r="J161" i="10"/>
  <c r="G161" i="10"/>
  <c r="AN159" i="10"/>
  <c r="AP159" i="10" s="1"/>
  <c r="AK159" i="10"/>
  <c r="AM159" i="10" s="1"/>
  <c r="AH159" i="10"/>
  <c r="AE159" i="10"/>
  <c r="AG159" i="10" s="1"/>
  <c r="AB159" i="10"/>
  <c r="AD159" i="10" s="1"/>
  <c r="Y159" i="10"/>
  <c r="AA159" i="10" s="1"/>
  <c r="V159" i="10"/>
  <c r="S159" i="10"/>
  <c r="U159" i="10" s="1"/>
  <c r="P159" i="10"/>
  <c r="R159" i="10" s="1"/>
  <c r="M159" i="10"/>
  <c r="O159" i="10" s="1"/>
  <c r="J159" i="10"/>
  <c r="G159" i="10"/>
  <c r="AN155" i="10"/>
  <c r="AP155" i="10" s="1"/>
  <c r="AK155" i="10"/>
  <c r="AM155" i="10" s="1"/>
  <c r="AH155" i="10"/>
  <c r="AE155" i="10"/>
  <c r="AG155" i="10" s="1"/>
  <c r="AB155" i="10"/>
  <c r="AD155" i="10" s="1"/>
  <c r="Y155" i="10"/>
  <c r="AA155" i="10" s="1"/>
  <c r="V155" i="10"/>
  <c r="S155" i="10"/>
  <c r="U155" i="10" s="1"/>
  <c r="P155" i="10"/>
  <c r="R155" i="10" s="1"/>
  <c r="M155" i="10"/>
  <c r="O155" i="10" s="1"/>
  <c r="J155" i="10"/>
  <c r="G155" i="10"/>
  <c r="AN153" i="10"/>
  <c r="AP153" i="10" s="1"/>
  <c r="AK153" i="10"/>
  <c r="AM153" i="10" s="1"/>
  <c r="AH153" i="10"/>
  <c r="AE153" i="10"/>
  <c r="AG153" i="10" s="1"/>
  <c r="AB153" i="10"/>
  <c r="AD153" i="10" s="1"/>
  <c r="Y153" i="10"/>
  <c r="AA153" i="10" s="1"/>
  <c r="V153" i="10"/>
  <c r="S153" i="10"/>
  <c r="U153" i="10" s="1"/>
  <c r="P153" i="10"/>
  <c r="R153" i="10" s="1"/>
  <c r="M153" i="10"/>
  <c r="O153" i="10" s="1"/>
  <c r="J153" i="10"/>
  <c r="L153" i="10" s="1"/>
  <c r="G153" i="10"/>
  <c r="AN141" i="10"/>
  <c r="AK141" i="10"/>
  <c r="AH141" i="10"/>
  <c r="AE141" i="10"/>
  <c r="AG141" i="10" s="1"/>
  <c r="AB141" i="10"/>
  <c r="AD141" i="10" s="1"/>
  <c r="Y141" i="10"/>
  <c r="V141" i="10"/>
  <c r="S141" i="10"/>
  <c r="U141" i="10" s="1"/>
  <c r="P141" i="10"/>
  <c r="R141" i="10" s="1"/>
  <c r="M141" i="10"/>
  <c r="O141" i="10" s="1"/>
  <c r="J141" i="10"/>
  <c r="G141" i="10"/>
  <c r="AN108" i="10"/>
  <c r="AP108" i="10" s="1"/>
  <c r="AK108" i="10"/>
  <c r="AM108" i="10" s="1"/>
  <c r="AH108" i="10"/>
  <c r="AE108" i="10"/>
  <c r="AG108" i="10" s="1"/>
  <c r="AB108" i="10"/>
  <c r="AD108" i="10" s="1"/>
  <c r="Y108" i="10"/>
  <c r="AA108" i="10" s="1"/>
  <c r="V108" i="10"/>
  <c r="S108" i="10"/>
  <c r="U108" i="10" s="1"/>
  <c r="P108" i="10"/>
  <c r="R108" i="10" s="1"/>
  <c r="M108" i="10"/>
  <c r="O108" i="10" s="1"/>
  <c r="J108" i="10"/>
  <c r="G108" i="10"/>
  <c r="AN107" i="10"/>
  <c r="AP107" i="10" s="1"/>
  <c r="AK107" i="10"/>
  <c r="AH107" i="10"/>
  <c r="AE107" i="10"/>
  <c r="AB107" i="10"/>
  <c r="AD107" i="10" s="1"/>
  <c r="Y107" i="10"/>
  <c r="V107" i="10"/>
  <c r="S107" i="10"/>
  <c r="P107" i="10"/>
  <c r="R107" i="10" s="1"/>
  <c r="M107" i="10"/>
  <c r="J107" i="10"/>
  <c r="G107" i="10"/>
  <c r="AN106" i="10"/>
  <c r="AP106" i="10" s="1"/>
  <c r="AK106" i="10"/>
  <c r="AM106" i="10" s="1"/>
  <c r="AH106" i="10"/>
  <c r="AE106" i="10"/>
  <c r="AG106" i="10" s="1"/>
  <c r="AB106" i="10"/>
  <c r="AD106" i="10" s="1"/>
  <c r="Y106" i="10"/>
  <c r="AA106" i="10" s="1"/>
  <c r="V106" i="10"/>
  <c r="S106" i="10"/>
  <c r="U106" i="10" s="1"/>
  <c r="P106" i="10"/>
  <c r="M106" i="10"/>
  <c r="J106" i="10"/>
  <c r="G106" i="10"/>
  <c r="AN105" i="10"/>
  <c r="AP105" i="10" s="1"/>
  <c r="AK105" i="10"/>
  <c r="AH105" i="10"/>
  <c r="AE105" i="10"/>
  <c r="AG105" i="10" s="1"/>
  <c r="AB105" i="10"/>
  <c r="AD105" i="10" s="1"/>
  <c r="Y105" i="10"/>
  <c r="AA105" i="10" s="1"/>
  <c r="V105" i="10"/>
  <c r="S105" i="10"/>
  <c r="U105" i="10" s="1"/>
  <c r="P105" i="10"/>
  <c r="R105" i="10" s="1"/>
  <c r="M105" i="10"/>
  <c r="O105" i="10" s="1"/>
  <c r="J105" i="10"/>
  <c r="G105" i="10"/>
  <c r="AN103" i="10"/>
  <c r="AP103" i="10" s="1"/>
  <c r="AK103" i="10"/>
  <c r="AM103" i="10" s="1"/>
  <c r="AH103" i="10"/>
  <c r="AE103" i="10"/>
  <c r="AG103" i="10" s="1"/>
  <c r="AB103" i="10"/>
  <c r="AD103" i="10" s="1"/>
  <c r="Y103" i="10"/>
  <c r="AA103" i="10" s="1"/>
  <c r="V103" i="10"/>
  <c r="S103" i="10"/>
  <c r="U103" i="10" s="1"/>
  <c r="P103" i="10"/>
  <c r="R103" i="10" s="1"/>
  <c r="M103" i="10"/>
  <c r="O103" i="10" s="1"/>
  <c r="J103" i="10"/>
  <c r="G103" i="10"/>
  <c r="AN101" i="10"/>
  <c r="AP101" i="10" s="1"/>
  <c r="AK101" i="10"/>
  <c r="AM101" i="10" s="1"/>
  <c r="AH101" i="10"/>
  <c r="AJ101" i="10" s="1"/>
  <c r="AE101" i="10"/>
  <c r="AB101" i="10"/>
  <c r="AD101" i="10" s="1"/>
  <c r="Y101" i="10"/>
  <c r="AA101" i="10" s="1"/>
  <c r="V101" i="10"/>
  <c r="S101" i="10"/>
  <c r="P101" i="10"/>
  <c r="R101" i="10" s="1"/>
  <c r="M101" i="10"/>
  <c r="J101" i="10"/>
  <c r="G101" i="10"/>
  <c r="AN100" i="10"/>
  <c r="AP100" i="10" s="1"/>
  <c r="AK100" i="10"/>
  <c r="AH100" i="10"/>
  <c r="AE100" i="10"/>
  <c r="AB100" i="10"/>
  <c r="AD100" i="10" s="1"/>
  <c r="Y100" i="10"/>
  <c r="V100" i="10"/>
  <c r="S100" i="10"/>
  <c r="P100" i="10"/>
  <c r="R100" i="10" s="1"/>
  <c r="M100" i="10"/>
  <c r="J100" i="10"/>
  <c r="G100" i="10"/>
  <c r="AN99" i="10"/>
  <c r="AP99" i="10" s="1"/>
  <c r="AK99" i="10"/>
  <c r="AM99" i="10" s="1"/>
  <c r="AH99" i="10"/>
  <c r="AJ99" i="10" s="1"/>
  <c r="AE99" i="10"/>
  <c r="AG99" i="10" s="1"/>
  <c r="AB99" i="10"/>
  <c r="AD99" i="10" s="1"/>
  <c r="Y99" i="10"/>
  <c r="AA99" i="10" s="1"/>
  <c r="V99" i="10"/>
  <c r="S99" i="10"/>
  <c r="U99" i="10" s="1"/>
  <c r="P99" i="10"/>
  <c r="R99" i="10" s="1"/>
  <c r="M99" i="10"/>
  <c r="O99" i="10" s="1"/>
  <c r="J99" i="10"/>
  <c r="L99" i="10" s="1"/>
  <c r="G99" i="10"/>
  <c r="AN98" i="10"/>
  <c r="AP98" i="10" s="1"/>
  <c r="AK98" i="10"/>
  <c r="AM98" i="10" s="1"/>
  <c r="AH98" i="10"/>
  <c r="AJ98" i="10" s="1"/>
  <c r="AE98" i="10"/>
  <c r="AB98" i="10"/>
  <c r="AD98" i="10" s="1"/>
  <c r="Y98" i="10"/>
  <c r="AA98" i="10" s="1"/>
  <c r="V98" i="10"/>
  <c r="X98" i="10" s="1"/>
  <c r="S98" i="10"/>
  <c r="P98" i="10"/>
  <c r="R98" i="10" s="1"/>
  <c r="M98" i="10"/>
  <c r="J98" i="10"/>
  <c r="G98" i="10"/>
  <c r="AN95" i="10"/>
  <c r="AP95" i="10" s="1"/>
  <c r="AK95" i="10"/>
  <c r="AM95" i="10" s="1"/>
  <c r="AH95" i="10"/>
  <c r="AE95" i="10"/>
  <c r="AG95" i="10" s="1"/>
  <c r="AB95" i="10"/>
  <c r="AD95" i="10" s="1"/>
  <c r="Y95" i="10"/>
  <c r="AA95" i="10" s="1"/>
  <c r="V95" i="10"/>
  <c r="S95" i="10"/>
  <c r="U95" i="10" s="1"/>
  <c r="P95" i="10"/>
  <c r="R95" i="10" s="1"/>
  <c r="M95" i="10"/>
  <c r="O95" i="10" s="1"/>
  <c r="J95" i="10"/>
  <c r="G95" i="10"/>
  <c r="AN91" i="10"/>
  <c r="AP91" i="10" s="1"/>
  <c r="AK91" i="10"/>
  <c r="AM91" i="10" s="1"/>
  <c r="AH91" i="10"/>
  <c r="AE91" i="10"/>
  <c r="AB91" i="10"/>
  <c r="AD91" i="10" s="1"/>
  <c r="Y91" i="10"/>
  <c r="V91" i="10"/>
  <c r="S91" i="10"/>
  <c r="U91" i="10" s="1"/>
  <c r="P91" i="10"/>
  <c r="R91" i="10" s="1"/>
  <c r="M91" i="10"/>
  <c r="O91" i="10" s="1"/>
  <c r="J91" i="10"/>
  <c r="G91" i="10"/>
  <c r="AN90" i="10"/>
  <c r="AP90" i="10" s="1"/>
  <c r="AK90" i="10"/>
  <c r="AM90" i="10" s="1"/>
  <c r="AH90" i="10"/>
  <c r="AE90" i="10"/>
  <c r="AG90" i="10" s="1"/>
  <c r="AB90" i="10"/>
  <c r="AD90" i="10" s="1"/>
  <c r="Y90" i="10"/>
  <c r="AA90" i="10" s="1"/>
  <c r="V90" i="10"/>
  <c r="X90" i="10" s="1"/>
  <c r="S90" i="10"/>
  <c r="U90" i="10" s="1"/>
  <c r="P90" i="10"/>
  <c r="R90" i="10" s="1"/>
  <c r="M90" i="10"/>
  <c r="O90" i="10" s="1"/>
  <c r="J90" i="10"/>
  <c r="G90" i="10"/>
  <c r="AN89" i="10"/>
  <c r="AP89" i="10" s="1"/>
  <c r="AK89" i="10"/>
  <c r="AM89" i="10" s="1"/>
  <c r="AH89" i="10"/>
  <c r="AE89" i="10"/>
  <c r="AG89" i="10" s="1"/>
  <c r="AB89" i="10"/>
  <c r="AD89" i="10" s="1"/>
  <c r="Y89" i="10"/>
  <c r="AA89" i="10" s="1"/>
  <c r="V89" i="10"/>
  <c r="X89" i="10" s="1"/>
  <c r="S89" i="10"/>
  <c r="U89" i="10" s="1"/>
  <c r="P89" i="10"/>
  <c r="R89" i="10" s="1"/>
  <c r="M89" i="10"/>
  <c r="O89" i="10" s="1"/>
  <c r="J89" i="10"/>
  <c r="G89" i="10"/>
  <c r="AN88" i="10"/>
  <c r="AP88" i="10" s="1"/>
  <c r="AK88" i="10"/>
  <c r="AM88" i="10" s="1"/>
  <c r="AH88" i="10"/>
  <c r="AE88" i="10"/>
  <c r="AG88" i="10" s="1"/>
  <c r="AB88" i="10"/>
  <c r="AD88" i="10" s="1"/>
  <c r="Y88" i="10"/>
  <c r="AA88" i="10" s="1"/>
  <c r="V88" i="10"/>
  <c r="S88" i="10"/>
  <c r="U88" i="10" s="1"/>
  <c r="P88" i="10"/>
  <c r="M88" i="10"/>
  <c r="O88" i="10" s="1"/>
  <c r="J88" i="10"/>
  <c r="G88" i="10"/>
  <c r="AN86" i="10"/>
  <c r="AP86" i="10" s="1"/>
  <c r="AK86" i="10"/>
  <c r="AM86" i="10" s="1"/>
  <c r="AH86" i="10"/>
  <c r="AE86" i="10"/>
  <c r="AG86" i="10" s="1"/>
  <c r="AB86" i="10"/>
  <c r="AD86" i="10" s="1"/>
  <c r="Y86" i="10"/>
  <c r="AA86" i="10" s="1"/>
  <c r="V86" i="10"/>
  <c r="S86" i="10"/>
  <c r="U86" i="10" s="1"/>
  <c r="P86" i="10"/>
  <c r="M86" i="10"/>
  <c r="J86" i="10"/>
  <c r="G86" i="10"/>
  <c r="AN85" i="10"/>
  <c r="AP85" i="10" s="1"/>
  <c r="AK85" i="10"/>
  <c r="AM85" i="10" s="1"/>
  <c r="AH85" i="10"/>
  <c r="AJ85" i="10" s="1"/>
  <c r="AE85" i="10"/>
  <c r="AG85" i="10" s="1"/>
  <c r="AB85" i="10"/>
  <c r="AD85" i="10" s="1"/>
  <c r="Y85" i="10"/>
  <c r="AA85" i="10" s="1"/>
  <c r="V85" i="10"/>
  <c r="S85" i="10"/>
  <c r="U85" i="10" s="1"/>
  <c r="P85" i="10"/>
  <c r="R85" i="10" s="1"/>
  <c r="M85" i="10"/>
  <c r="O85" i="10" s="1"/>
  <c r="J85" i="10"/>
  <c r="L85" i="10" s="1"/>
  <c r="G85" i="10"/>
  <c r="AN80" i="10"/>
  <c r="AP80" i="10" s="1"/>
  <c r="AK80" i="10"/>
  <c r="AM80" i="10" s="1"/>
  <c r="AH80" i="10"/>
  <c r="AE80" i="10"/>
  <c r="AG80" i="10" s="1"/>
  <c r="AB80" i="10"/>
  <c r="Y80" i="10"/>
  <c r="V80" i="10"/>
  <c r="S80" i="10"/>
  <c r="U80" i="10" s="1"/>
  <c r="P80" i="10"/>
  <c r="R80" i="10" s="1"/>
  <c r="M80" i="10"/>
  <c r="J80" i="10"/>
  <c r="G80" i="10"/>
  <c r="AN79" i="10"/>
  <c r="AP79" i="10" s="1"/>
  <c r="AK79" i="10"/>
  <c r="AM79" i="10" s="1"/>
  <c r="AH79" i="10"/>
  <c r="AE79" i="10"/>
  <c r="AG79" i="10" s="1"/>
  <c r="AB79" i="10"/>
  <c r="AD79" i="10" s="1"/>
  <c r="Y79" i="10"/>
  <c r="AA79" i="10" s="1"/>
  <c r="V79" i="10"/>
  <c r="S79" i="10"/>
  <c r="U79" i="10" s="1"/>
  <c r="P79" i="10"/>
  <c r="R79" i="10" s="1"/>
  <c r="M79" i="10"/>
  <c r="O79" i="10" s="1"/>
  <c r="J79" i="10"/>
  <c r="G79" i="10"/>
  <c r="AN78" i="10"/>
  <c r="AP78" i="10" s="1"/>
  <c r="AK78" i="10"/>
  <c r="AM78" i="10" s="1"/>
  <c r="AH78" i="10"/>
  <c r="AE78" i="10"/>
  <c r="AG78" i="10" s="1"/>
  <c r="AB78" i="10"/>
  <c r="AD78" i="10" s="1"/>
  <c r="Y78" i="10"/>
  <c r="AA78" i="10" s="1"/>
  <c r="V78" i="10"/>
  <c r="S78" i="10"/>
  <c r="U78" i="10" s="1"/>
  <c r="P78" i="10"/>
  <c r="R78" i="10" s="1"/>
  <c r="M78" i="10"/>
  <c r="O78" i="10" s="1"/>
  <c r="J78" i="10"/>
  <c r="G78" i="10"/>
  <c r="AN77" i="10"/>
  <c r="AP77" i="10" s="1"/>
  <c r="AK77" i="10"/>
  <c r="AM77" i="10" s="1"/>
  <c r="AH77" i="10"/>
  <c r="AE77" i="10"/>
  <c r="AG77" i="10" s="1"/>
  <c r="AB77" i="10"/>
  <c r="AD77" i="10" s="1"/>
  <c r="Y77" i="10"/>
  <c r="AA77" i="10" s="1"/>
  <c r="V77" i="10"/>
  <c r="S77" i="10"/>
  <c r="U77" i="10" s="1"/>
  <c r="P77" i="10"/>
  <c r="R77" i="10" s="1"/>
  <c r="M77" i="10"/>
  <c r="O77" i="10" s="1"/>
  <c r="J77" i="10"/>
  <c r="G77" i="10"/>
  <c r="AN76" i="10"/>
  <c r="AP76" i="10" s="1"/>
  <c r="AK76" i="10"/>
  <c r="AM76" i="10" s="1"/>
  <c r="AH76" i="10"/>
  <c r="AE76" i="10"/>
  <c r="AG76" i="10" s="1"/>
  <c r="AB76" i="10"/>
  <c r="AD76" i="10" s="1"/>
  <c r="Y76" i="10"/>
  <c r="AA76" i="10" s="1"/>
  <c r="V76" i="10"/>
  <c r="S76" i="10"/>
  <c r="U76" i="10" s="1"/>
  <c r="P76" i="10"/>
  <c r="R76" i="10" s="1"/>
  <c r="M76" i="10"/>
  <c r="O76" i="10" s="1"/>
  <c r="J76" i="10"/>
  <c r="G76" i="10"/>
  <c r="AN66" i="10"/>
  <c r="AP66" i="10" s="1"/>
  <c r="AK66" i="10"/>
  <c r="AM66" i="10" s="1"/>
  <c r="AH66" i="10"/>
  <c r="AE66" i="10"/>
  <c r="AG66" i="10" s="1"/>
  <c r="AB66" i="10"/>
  <c r="Y66" i="10"/>
  <c r="AA66" i="10" s="1"/>
  <c r="V66" i="10"/>
  <c r="X66" i="10" s="1"/>
  <c r="S66" i="10"/>
  <c r="U66" i="10" s="1"/>
  <c r="P66" i="10"/>
  <c r="R66" i="10" s="1"/>
  <c r="M66" i="10"/>
  <c r="J66" i="10"/>
  <c r="G66" i="10"/>
  <c r="AN42" i="10"/>
  <c r="AP42" i="10" s="1"/>
  <c r="AK42" i="10"/>
  <c r="AH42" i="10"/>
  <c r="AE42" i="10"/>
  <c r="AG42" i="10" s="1"/>
  <c r="AB42" i="10"/>
  <c r="AD42" i="10" s="1"/>
  <c r="Y42" i="10"/>
  <c r="AA42" i="10" s="1"/>
  <c r="V42" i="10"/>
  <c r="S42" i="10"/>
  <c r="U42" i="10" s="1"/>
  <c r="P42" i="10"/>
  <c r="R42" i="10" s="1"/>
  <c r="M42" i="10"/>
  <c r="O42" i="10" s="1"/>
  <c r="J42" i="10"/>
  <c r="G42" i="10"/>
  <c r="I42" i="10" s="1"/>
  <c r="AN41" i="10"/>
  <c r="AK41" i="10"/>
  <c r="AH41" i="10"/>
  <c r="AE41" i="10"/>
  <c r="AG41" i="10" s="1"/>
  <c r="AB41" i="10"/>
  <c r="AD41" i="10" s="1"/>
  <c r="Y41" i="10"/>
  <c r="V41" i="10"/>
  <c r="S41" i="10"/>
  <c r="U41" i="10" s="1"/>
  <c r="P41" i="10"/>
  <c r="R41" i="10" s="1"/>
  <c r="M41" i="10"/>
  <c r="O41" i="10" s="1"/>
  <c r="J41" i="10"/>
  <c r="G41" i="10"/>
  <c r="I41" i="10" s="1"/>
  <c r="AN40" i="10"/>
  <c r="AP40" i="10" s="1"/>
  <c r="AK40" i="10"/>
  <c r="AM40" i="10" s="1"/>
  <c r="AH40" i="10"/>
  <c r="AE40" i="10"/>
  <c r="AG40" i="10" s="1"/>
  <c r="AB40" i="10"/>
  <c r="Y40" i="10"/>
  <c r="V40" i="10"/>
  <c r="S40" i="10"/>
  <c r="U40" i="10" s="1"/>
  <c r="P40" i="10"/>
  <c r="R40" i="10" s="1"/>
  <c r="M40" i="10"/>
  <c r="J40" i="10"/>
  <c r="G40" i="10"/>
  <c r="I40" i="10" s="1"/>
  <c r="AN39" i="10"/>
  <c r="AP39" i="10" s="1"/>
  <c r="AK39" i="10"/>
  <c r="AM39" i="10" s="1"/>
  <c r="AH39" i="10"/>
  <c r="AE39" i="10"/>
  <c r="AG39" i="10" s="1"/>
  <c r="AB39" i="10"/>
  <c r="AD39" i="10" s="1"/>
  <c r="Y39" i="10"/>
  <c r="AA39" i="10" s="1"/>
  <c r="V39" i="10"/>
  <c r="S39" i="10"/>
  <c r="U39" i="10" s="1"/>
  <c r="P39" i="10"/>
  <c r="M39" i="10"/>
  <c r="J39" i="10"/>
  <c r="G39" i="10"/>
  <c r="I39" i="10" s="1"/>
  <c r="AN37" i="10"/>
  <c r="AP37" i="10" s="1"/>
  <c r="AK37" i="10"/>
  <c r="AM37" i="10" s="1"/>
  <c r="AH37" i="10"/>
  <c r="AE37" i="10"/>
  <c r="AG37" i="10" s="1"/>
  <c r="AB37" i="10"/>
  <c r="AD37" i="10" s="1"/>
  <c r="Y37" i="10"/>
  <c r="AA37" i="10" s="1"/>
  <c r="V37" i="10"/>
  <c r="X37" i="10" s="1"/>
  <c r="S37" i="10"/>
  <c r="U37" i="10" s="1"/>
  <c r="P37" i="10"/>
  <c r="R37" i="10" s="1"/>
  <c r="M37" i="10"/>
  <c r="O37" i="10" s="1"/>
  <c r="J37" i="10"/>
  <c r="G37" i="10"/>
  <c r="I37" i="10" s="1"/>
  <c r="AN36" i="10"/>
  <c r="AP36" i="10" s="1"/>
  <c r="AK36" i="10"/>
  <c r="AM36" i="10" s="1"/>
  <c r="AH36" i="10"/>
  <c r="AE36" i="10"/>
  <c r="AB36" i="10"/>
  <c r="AD36" i="10" s="1"/>
  <c r="Y36" i="10"/>
  <c r="AA36" i="10" s="1"/>
  <c r="V36" i="10"/>
  <c r="S36" i="10"/>
  <c r="U36" i="10" s="1"/>
  <c r="P36" i="10"/>
  <c r="M36" i="10"/>
  <c r="O36" i="10" s="1"/>
  <c r="J36" i="10"/>
  <c r="G36" i="10"/>
  <c r="I36" i="10" s="1"/>
  <c r="AN35" i="10"/>
  <c r="AP35" i="10" s="1"/>
  <c r="AK35" i="10"/>
  <c r="AM35" i="10" s="1"/>
  <c r="AH35" i="10"/>
  <c r="AE35" i="10"/>
  <c r="AG35" i="10" s="1"/>
  <c r="AB35" i="10"/>
  <c r="Y35" i="10"/>
  <c r="AA35" i="10" s="1"/>
  <c r="V35" i="10"/>
  <c r="S35" i="10"/>
  <c r="U35" i="10" s="1"/>
  <c r="P35" i="10"/>
  <c r="R35" i="10" s="1"/>
  <c r="M35" i="10"/>
  <c r="O35" i="10" s="1"/>
  <c r="J35" i="10"/>
  <c r="G35" i="10"/>
  <c r="I35" i="10" s="1"/>
  <c r="AN34" i="10"/>
  <c r="AK34" i="10"/>
  <c r="AH34" i="10"/>
  <c r="AE34" i="10"/>
  <c r="AB34" i="10"/>
  <c r="Y34" i="10"/>
  <c r="V34" i="10"/>
  <c r="S34" i="10"/>
  <c r="P34" i="10"/>
  <c r="M34" i="10"/>
  <c r="J34" i="10"/>
  <c r="G34" i="10"/>
  <c r="AN33" i="10"/>
  <c r="AK33" i="10"/>
  <c r="AM33" i="10" s="1"/>
  <c r="AH33" i="10"/>
  <c r="AE33" i="10"/>
  <c r="AG33" i="10" s="1"/>
  <c r="AB33" i="10"/>
  <c r="AD33" i="10" s="1"/>
  <c r="Y33" i="10"/>
  <c r="AA33" i="10" s="1"/>
  <c r="V33" i="10"/>
  <c r="S33" i="10"/>
  <c r="U33" i="10" s="1"/>
  <c r="P33" i="10"/>
  <c r="M33" i="10"/>
  <c r="J33" i="10"/>
  <c r="G33" i="10"/>
  <c r="I33" i="10" s="1"/>
  <c r="AN31" i="10"/>
  <c r="AP31" i="10" s="1"/>
  <c r="AK31" i="10"/>
  <c r="AM31" i="10" s="1"/>
  <c r="AH31" i="10"/>
  <c r="AE31" i="10"/>
  <c r="AG31" i="10" s="1"/>
  <c r="AB31" i="10"/>
  <c r="AD31" i="10" s="1"/>
  <c r="Y31" i="10"/>
  <c r="AA31" i="10" s="1"/>
  <c r="V31" i="10"/>
  <c r="S31" i="10"/>
  <c r="U31" i="10" s="1"/>
  <c r="P31" i="10"/>
  <c r="M31" i="10"/>
  <c r="J31" i="10"/>
  <c r="G31" i="10"/>
  <c r="I31" i="10" s="1"/>
  <c r="AN30" i="10"/>
  <c r="AP30" i="10" s="1"/>
  <c r="AK30" i="10"/>
  <c r="AM30" i="10" s="1"/>
  <c r="AH30" i="10"/>
  <c r="AE30" i="10"/>
  <c r="AG30" i="10" s="1"/>
  <c r="AB30" i="10"/>
  <c r="AD30" i="10" s="1"/>
  <c r="Y30" i="10"/>
  <c r="AA30" i="10" s="1"/>
  <c r="V30" i="10"/>
  <c r="S30" i="10"/>
  <c r="P30" i="10"/>
  <c r="M30" i="10"/>
  <c r="O30" i="10" s="1"/>
  <c r="J30" i="10"/>
  <c r="G30" i="10"/>
  <c r="I30" i="10" s="1"/>
  <c r="AN29" i="10"/>
  <c r="AP29" i="10" s="1"/>
  <c r="AK29" i="10"/>
  <c r="AM29" i="10" s="1"/>
  <c r="AH29" i="10"/>
  <c r="AE29" i="10"/>
  <c r="AG29" i="10" s="1"/>
  <c r="AB29" i="10"/>
  <c r="Y29" i="10"/>
  <c r="AA29" i="10" s="1"/>
  <c r="V29" i="10"/>
  <c r="S29" i="10"/>
  <c r="U29" i="10" s="1"/>
  <c r="P29" i="10"/>
  <c r="R29" i="10" s="1"/>
  <c r="M29" i="10"/>
  <c r="O29" i="10" s="1"/>
  <c r="J29" i="10"/>
  <c r="G29" i="10"/>
  <c r="I29" i="10" s="1"/>
  <c r="AN28" i="10"/>
  <c r="AK28" i="10"/>
  <c r="AM28" i="10" s="1"/>
  <c r="AH28" i="10"/>
  <c r="AE28" i="10"/>
  <c r="AG28" i="10" s="1"/>
  <c r="AB28" i="10"/>
  <c r="AD28" i="10" s="1"/>
  <c r="Y28" i="10"/>
  <c r="AA28" i="10" s="1"/>
  <c r="V28" i="10"/>
  <c r="S28" i="10"/>
  <c r="U28" i="10" s="1"/>
  <c r="P28" i="10"/>
  <c r="M28" i="10"/>
  <c r="O28" i="10" s="1"/>
  <c r="J28" i="10"/>
  <c r="G28" i="10"/>
  <c r="I28" i="10" s="1"/>
  <c r="AN27" i="10"/>
  <c r="AP27" i="10" s="1"/>
  <c r="AK27" i="10"/>
  <c r="AM27" i="10" s="1"/>
  <c r="AH27" i="10"/>
  <c r="AJ27" i="10" s="1"/>
  <c r="AE27" i="10"/>
  <c r="AG27" i="10" s="1"/>
  <c r="AB27" i="10"/>
  <c r="AD27" i="10" s="1"/>
  <c r="Y27" i="10"/>
  <c r="AA27" i="10" s="1"/>
  <c r="V27" i="10"/>
  <c r="S27" i="10"/>
  <c r="U27" i="10" s="1"/>
  <c r="P27" i="10"/>
  <c r="M27" i="10"/>
  <c r="O27" i="10" s="1"/>
  <c r="J27" i="10"/>
  <c r="L27" i="10" s="1"/>
  <c r="G27" i="10"/>
  <c r="I27" i="10" s="1"/>
  <c r="AN26" i="10"/>
  <c r="AP26" i="10" s="1"/>
  <c r="AK26" i="10"/>
  <c r="AM26" i="10" s="1"/>
  <c r="AH26" i="10"/>
  <c r="AE26" i="10"/>
  <c r="AG26" i="10" s="1"/>
  <c r="AB26" i="10"/>
  <c r="Y26" i="10"/>
  <c r="AA26" i="10" s="1"/>
  <c r="V26" i="10"/>
  <c r="S26" i="10"/>
  <c r="U26" i="10" s="1"/>
  <c r="P26" i="10"/>
  <c r="R26" i="10" s="1"/>
  <c r="M26" i="10"/>
  <c r="O26" i="10" s="1"/>
  <c r="J26" i="10"/>
  <c r="G26" i="10"/>
  <c r="I26" i="10" s="1"/>
  <c r="AN25" i="10"/>
  <c r="AK25" i="10"/>
  <c r="AM25" i="10" s="1"/>
  <c r="AH25" i="10"/>
  <c r="AE25" i="10"/>
  <c r="AG25" i="10" s="1"/>
  <c r="AB25" i="10"/>
  <c r="AD25" i="10" s="1"/>
  <c r="Y25" i="10"/>
  <c r="AA25" i="10" s="1"/>
  <c r="V25" i="10"/>
  <c r="S25" i="10"/>
  <c r="U25" i="10" s="1"/>
  <c r="P25" i="10"/>
  <c r="M25" i="10"/>
  <c r="O25" i="10" s="1"/>
  <c r="J25" i="10"/>
  <c r="G25" i="10"/>
  <c r="I25" i="10" s="1"/>
  <c r="AN24" i="10"/>
  <c r="AP24" i="10" s="1"/>
  <c r="AK24" i="10"/>
  <c r="AM24" i="10" s="1"/>
  <c r="AH24" i="10"/>
  <c r="AE24" i="10"/>
  <c r="AG24" i="10" s="1"/>
  <c r="AB24" i="10"/>
  <c r="Y24" i="10"/>
  <c r="AA24" i="10" s="1"/>
  <c r="V24" i="10"/>
  <c r="S24" i="10"/>
  <c r="U24" i="10" s="1"/>
  <c r="P24" i="10"/>
  <c r="R24" i="10" s="1"/>
  <c r="M24" i="10"/>
  <c r="O24" i="10" s="1"/>
  <c r="J24" i="10"/>
  <c r="G24" i="10"/>
  <c r="I24" i="10" s="1"/>
  <c r="AN23" i="10"/>
  <c r="AK23" i="10"/>
  <c r="AH23" i="10"/>
  <c r="AJ23" i="10" s="1"/>
  <c r="AE23" i="10"/>
  <c r="AG23" i="10" s="1"/>
  <c r="AB23" i="10"/>
  <c r="AD23" i="10" s="1"/>
  <c r="Y23" i="10"/>
  <c r="AA23" i="10" s="1"/>
  <c r="V23" i="10"/>
  <c r="X23" i="10" s="1"/>
  <c r="S23" i="10"/>
  <c r="U23" i="10" s="1"/>
  <c r="P23" i="10"/>
  <c r="M23" i="10"/>
  <c r="J23" i="10"/>
  <c r="L23" i="10" s="1"/>
  <c r="G23" i="10"/>
  <c r="I23" i="10" s="1"/>
  <c r="AN22" i="10"/>
  <c r="AP22" i="10" s="1"/>
  <c r="AK22" i="10"/>
  <c r="AM22" i="10" s="1"/>
  <c r="AH22" i="10"/>
  <c r="AE22" i="10"/>
  <c r="AG22" i="10" s="1"/>
  <c r="AB22" i="10"/>
  <c r="AD22" i="10" s="1"/>
  <c r="Y22" i="10"/>
  <c r="AA22" i="10" s="1"/>
  <c r="V22" i="10"/>
  <c r="S22" i="10"/>
  <c r="U22" i="10" s="1"/>
  <c r="P22" i="10"/>
  <c r="M22" i="10"/>
  <c r="J22" i="10"/>
  <c r="G22" i="10"/>
  <c r="I22" i="10" s="1"/>
  <c r="AP224" i="10"/>
  <c r="AM224" i="10"/>
  <c r="AJ224" i="10"/>
  <c r="AG224" i="10"/>
  <c r="AD224" i="10"/>
  <c r="AA224" i="10"/>
  <c r="X224" i="10"/>
  <c r="U224" i="10"/>
  <c r="R224" i="10"/>
  <c r="O224" i="10"/>
  <c r="L224" i="10"/>
  <c r="I224" i="10"/>
  <c r="AP223" i="10"/>
  <c r="U223" i="10"/>
  <c r="AP222" i="10"/>
  <c r="AM222" i="10"/>
  <c r="AJ222" i="10"/>
  <c r="AA222" i="10"/>
  <c r="X222" i="10"/>
  <c r="AP221" i="10"/>
  <c r="AM221" i="10"/>
  <c r="AJ221" i="10"/>
  <c r="AA221" i="10"/>
  <c r="X221" i="10"/>
  <c r="L221" i="10"/>
  <c r="AJ220" i="10"/>
  <c r="AD220" i="10"/>
  <c r="AA220" i="10"/>
  <c r="X220" i="10"/>
  <c r="O220" i="10"/>
  <c r="L220" i="10"/>
  <c r="AJ219" i="10"/>
  <c r="X219" i="10"/>
  <c r="R219" i="10"/>
  <c r="O219" i="10"/>
  <c r="L219" i="10"/>
  <c r="AM218" i="10"/>
  <c r="AJ218" i="10"/>
  <c r="X218" i="10"/>
  <c r="L218" i="10"/>
  <c r="AP177" i="10"/>
  <c r="AM177" i="10"/>
  <c r="AJ177" i="10"/>
  <c r="AA177" i="10"/>
  <c r="X177" i="10"/>
  <c r="L177" i="10"/>
  <c r="AR27" i="10"/>
  <c r="X27" i="10"/>
  <c r="R27" i="10"/>
  <c r="AR37" i="10"/>
  <c r="AJ37" i="10"/>
  <c r="L37" i="10"/>
  <c r="AJ76" i="10"/>
  <c r="X76" i="10"/>
  <c r="L76" i="10"/>
  <c r="AJ77" i="10"/>
  <c r="X77" i="10"/>
  <c r="L77" i="10"/>
  <c r="AJ78" i="10"/>
  <c r="X78" i="10"/>
  <c r="L78" i="10"/>
  <c r="AJ79" i="10"/>
  <c r="X79" i="10"/>
  <c r="L79" i="10"/>
  <c r="O33" i="10"/>
  <c r="AJ166" i="10"/>
  <c r="X166" i="10"/>
  <c r="L166" i="10"/>
  <c r="AJ165" i="10"/>
  <c r="X165" i="10"/>
  <c r="L165" i="10"/>
  <c r="AJ164" i="10"/>
  <c r="AD164" i="10"/>
  <c r="AA164" i="10"/>
  <c r="X164" i="10"/>
  <c r="O164" i="10"/>
  <c r="L164" i="10"/>
  <c r="AJ161" i="10"/>
  <c r="X161" i="10"/>
  <c r="R161" i="10"/>
  <c r="O161" i="10"/>
  <c r="L161" i="10"/>
  <c r="AJ159" i="10"/>
  <c r="X159" i="10"/>
  <c r="L159" i="10"/>
  <c r="I159" i="10"/>
  <c r="AJ155" i="10"/>
  <c r="X155" i="10"/>
  <c r="L155" i="10"/>
  <c r="AJ153" i="10"/>
  <c r="X153" i="10"/>
  <c r="AP141" i="10"/>
  <c r="AM141" i="10"/>
  <c r="AJ141" i="10"/>
  <c r="AA141" i="10"/>
  <c r="X141" i="10"/>
  <c r="L141" i="10"/>
  <c r="AJ108" i="10"/>
  <c r="X108" i="10"/>
  <c r="L108" i="10"/>
  <c r="AM107" i="10"/>
  <c r="AJ107" i="10"/>
  <c r="AG107" i="10"/>
  <c r="AA107" i="10"/>
  <c r="X107" i="10"/>
  <c r="U107" i="10"/>
  <c r="O107" i="10"/>
  <c r="L107" i="10"/>
  <c r="I107" i="10"/>
  <c r="AJ106" i="10"/>
  <c r="X106" i="10"/>
  <c r="R106" i="10"/>
  <c r="O106" i="10"/>
  <c r="L106" i="10"/>
  <c r="AM105" i="10"/>
  <c r="AJ105" i="10"/>
  <c r="X105" i="10"/>
  <c r="L105" i="10"/>
  <c r="AJ103" i="10"/>
  <c r="X103" i="10"/>
  <c r="L103" i="10"/>
  <c r="AG101" i="10"/>
  <c r="X101" i="10"/>
  <c r="U101" i="10"/>
  <c r="O101" i="10"/>
  <c r="L101" i="10"/>
  <c r="AM100" i="10"/>
  <c r="AJ100" i="10"/>
  <c r="AG100" i="10"/>
  <c r="AA100" i="10"/>
  <c r="X100" i="10"/>
  <c r="U100" i="10"/>
  <c r="O100" i="10"/>
  <c r="L100" i="10"/>
  <c r="I100" i="10"/>
  <c r="X99" i="10"/>
  <c r="AG98" i="10"/>
  <c r="U98" i="10"/>
  <c r="O98" i="10"/>
  <c r="L98" i="10"/>
  <c r="I98" i="10"/>
  <c r="AJ95" i="10"/>
  <c r="X95" i="10"/>
  <c r="L95" i="10"/>
  <c r="AJ91" i="10"/>
  <c r="AG91" i="10"/>
  <c r="AA91" i="10"/>
  <c r="X91" i="10"/>
  <c r="L91" i="10"/>
  <c r="AJ90" i="10"/>
  <c r="L90" i="10"/>
  <c r="AJ89" i="10"/>
  <c r="L89" i="10"/>
  <c r="AJ88" i="10"/>
  <c r="X88" i="10"/>
  <c r="R88" i="10"/>
  <c r="L88" i="10"/>
  <c r="AJ86" i="10"/>
  <c r="X86" i="10"/>
  <c r="R86" i="10"/>
  <c r="O86" i="10"/>
  <c r="L86" i="10"/>
  <c r="X85" i="10"/>
  <c r="AJ80" i="10"/>
  <c r="AD80" i="10"/>
  <c r="AA80" i="10"/>
  <c r="X80" i="10"/>
  <c r="O80" i="10"/>
  <c r="L80" i="10"/>
  <c r="AJ66" i="10"/>
  <c r="AD66" i="10"/>
  <c r="O66" i="10"/>
  <c r="L66" i="10"/>
  <c r="AN56" i="10"/>
  <c r="AP56" i="10" s="1"/>
  <c r="AK56" i="10"/>
  <c r="AM56" i="10" s="1"/>
  <c r="AH56" i="10"/>
  <c r="AJ56" i="10" s="1"/>
  <c r="AE56" i="10"/>
  <c r="AG56" i="10" s="1"/>
  <c r="AB56" i="10"/>
  <c r="AD56" i="10" s="1"/>
  <c r="Y56" i="10"/>
  <c r="AA56" i="10" s="1"/>
  <c r="V56" i="10"/>
  <c r="X56" i="10" s="1"/>
  <c r="S56" i="10"/>
  <c r="U56" i="10" s="1"/>
  <c r="P56" i="10"/>
  <c r="R56" i="10" s="1"/>
  <c r="M56" i="10"/>
  <c r="O56" i="10" s="1"/>
  <c r="J56" i="10"/>
  <c r="L56" i="10" s="1"/>
  <c r="G56" i="10"/>
  <c r="AM42" i="10"/>
  <c r="AJ42" i="10"/>
  <c r="X42" i="10"/>
  <c r="L42" i="10"/>
  <c r="AP41" i="10"/>
  <c r="AM41" i="10"/>
  <c r="AJ41" i="10"/>
  <c r="AA41" i="10"/>
  <c r="X41" i="10"/>
  <c r="L41" i="10"/>
  <c r="AJ40" i="10"/>
  <c r="AD40" i="10"/>
  <c r="AA40" i="10"/>
  <c r="X40" i="10"/>
  <c r="O40" i="10"/>
  <c r="L40" i="10"/>
  <c r="AJ39" i="10"/>
  <c r="X39" i="10"/>
  <c r="R39" i="10"/>
  <c r="O39" i="10"/>
  <c r="L39" i="10"/>
  <c r="AJ36" i="10"/>
  <c r="AG36" i="10"/>
  <c r="X36" i="10"/>
  <c r="R36" i="10"/>
  <c r="L36" i="10"/>
  <c r="AJ35" i="10"/>
  <c r="AD35" i="10"/>
  <c r="X35" i="10"/>
  <c r="L35" i="10"/>
  <c r="AP34" i="10"/>
  <c r="AM34" i="10"/>
  <c r="AJ34" i="10"/>
  <c r="AG34" i="10"/>
  <c r="AD34" i="10"/>
  <c r="AA34" i="10"/>
  <c r="X34" i="10"/>
  <c r="U34" i="10"/>
  <c r="R34" i="10"/>
  <c r="O34" i="10"/>
  <c r="L34" i="10"/>
  <c r="I34" i="10"/>
  <c r="AP33" i="10"/>
  <c r="AJ33" i="10"/>
  <c r="X33" i="10"/>
  <c r="R33" i="10"/>
  <c r="L33" i="10"/>
  <c r="AJ31" i="10"/>
  <c r="X31" i="10"/>
  <c r="R31" i="10"/>
  <c r="O31" i="10"/>
  <c r="L31" i="10"/>
  <c r="AJ30" i="10"/>
  <c r="X30" i="10"/>
  <c r="U30" i="10"/>
  <c r="R30" i="10"/>
  <c r="L30" i="10"/>
  <c r="AJ29" i="10"/>
  <c r="AD29" i="10"/>
  <c r="X29" i="10"/>
  <c r="L29" i="10"/>
  <c r="AP28" i="10"/>
  <c r="AJ28" i="10"/>
  <c r="X28" i="10"/>
  <c r="R28" i="10"/>
  <c r="L28" i="10"/>
  <c r="AJ26" i="10"/>
  <c r="AD26" i="10"/>
  <c r="X26" i="10"/>
  <c r="L26" i="10"/>
  <c r="AP25" i="10"/>
  <c r="AJ25" i="10"/>
  <c r="X25" i="10"/>
  <c r="R25" i="10"/>
  <c r="L25" i="10"/>
  <c r="AJ24" i="10"/>
  <c r="AD24" i="10"/>
  <c r="X24" i="10"/>
  <c r="L24" i="10"/>
  <c r="AP23" i="10"/>
  <c r="AM23" i="10"/>
  <c r="R23" i="10"/>
  <c r="O23" i="10"/>
  <c r="AJ22" i="10"/>
  <c r="X22" i="10"/>
  <c r="R22" i="10"/>
  <c r="O22" i="10"/>
  <c r="L22" i="10"/>
  <c r="I16" i="10"/>
  <c r="AN7" i="10"/>
  <c r="AK7" i="10"/>
  <c r="AH7" i="10"/>
  <c r="AE7" i="10"/>
  <c r="AB7" i="10"/>
  <c r="Y7" i="10"/>
  <c r="V7" i="10"/>
  <c r="S7" i="10"/>
  <c r="P7" i="10"/>
  <c r="M7" i="10"/>
  <c r="J7" i="10"/>
  <c r="G7" i="10"/>
  <c r="F14" i="13"/>
  <c r="G14" i="13"/>
  <c r="H14" i="13"/>
  <c r="I14" i="13"/>
  <c r="J14" i="13"/>
  <c r="E14" i="13"/>
  <c r="E19" i="13"/>
  <c r="P19" i="13"/>
  <c r="O19" i="13"/>
  <c r="N19" i="13"/>
  <c r="M19" i="13"/>
  <c r="L19" i="13"/>
  <c r="K19" i="13"/>
  <c r="J19" i="13"/>
  <c r="I19" i="13"/>
  <c r="H19" i="13"/>
  <c r="G19" i="13"/>
  <c r="F19" i="13"/>
  <c r="G7" i="13"/>
  <c r="I7" i="13"/>
  <c r="E7" i="13"/>
  <c r="H7" i="13"/>
  <c r="D6" i="15"/>
  <c r="AR228" i="20"/>
  <c r="AQ228" i="20"/>
  <c r="AP228" i="20"/>
  <c r="AM228" i="20"/>
  <c r="AJ228" i="20"/>
  <c r="AG228" i="20"/>
  <c r="AD228" i="20"/>
  <c r="AA228" i="20"/>
  <c r="X228" i="20"/>
  <c r="U228" i="20"/>
  <c r="R228" i="20"/>
  <c r="O228" i="20"/>
  <c r="L228" i="20"/>
  <c r="I228" i="20"/>
  <c r="AR227" i="20"/>
  <c r="AQ227" i="20"/>
  <c r="AP227" i="20"/>
  <c r="AM227" i="20"/>
  <c r="AJ227" i="20"/>
  <c r="AG227" i="20"/>
  <c r="AD227" i="20"/>
  <c r="AA227" i="20"/>
  <c r="X227" i="20"/>
  <c r="U227" i="20"/>
  <c r="R227" i="20"/>
  <c r="O227" i="20"/>
  <c r="L227" i="20"/>
  <c r="I227" i="20"/>
  <c r="AR226" i="20"/>
  <c r="AQ226" i="20"/>
  <c r="AP226" i="20"/>
  <c r="AM226" i="20"/>
  <c r="AJ226" i="20"/>
  <c r="AG226" i="20"/>
  <c r="AD226" i="20"/>
  <c r="AA226" i="20"/>
  <c r="X226" i="20"/>
  <c r="U226" i="20"/>
  <c r="R226" i="20"/>
  <c r="O226" i="20"/>
  <c r="L226" i="20"/>
  <c r="I226" i="20"/>
  <c r="AO225" i="20"/>
  <c r="AN225" i="20"/>
  <c r="AL225" i="20"/>
  <c r="AM225" i="20" s="1"/>
  <c r="AK225" i="20"/>
  <c r="AI225" i="20"/>
  <c r="AH225" i="20"/>
  <c r="AF225" i="20"/>
  <c r="AE225" i="20"/>
  <c r="AC225" i="20"/>
  <c r="AB225" i="20"/>
  <c r="Z225" i="20"/>
  <c r="Y225" i="20"/>
  <c r="W225" i="20"/>
  <c r="V225" i="20"/>
  <c r="T225" i="20"/>
  <c r="S225" i="20"/>
  <c r="Q225" i="20"/>
  <c r="P225" i="20"/>
  <c r="N225" i="20"/>
  <c r="O225" i="20" s="1"/>
  <c r="M225" i="20"/>
  <c r="K225" i="20"/>
  <c r="J225" i="20"/>
  <c r="H225" i="20"/>
  <c r="AR225" i="20" s="1"/>
  <c r="G225" i="20"/>
  <c r="AR224" i="20"/>
  <c r="AP224" i="20"/>
  <c r="AM224" i="20"/>
  <c r="AJ224" i="20"/>
  <c r="AG224" i="20"/>
  <c r="AD224" i="20"/>
  <c r="AA224" i="20"/>
  <c r="X224" i="20"/>
  <c r="U224" i="20"/>
  <c r="R224" i="20"/>
  <c r="O224" i="20"/>
  <c r="L224" i="20"/>
  <c r="AQ224" i="20"/>
  <c r="AR223" i="20"/>
  <c r="AP223" i="20"/>
  <c r="AM223" i="20"/>
  <c r="AJ223" i="20"/>
  <c r="AG223" i="20"/>
  <c r="AD223" i="20"/>
  <c r="AA223" i="20"/>
  <c r="X223" i="20"/>
  <c r="U223" i="20"/>
  <c r="R223" i="20"/>
  <c r="O223" i="20"/>
  <c r="L223" i="20"/>
  <c r="I223" i="20"/>
  <c r="AQ223" i="20"/>
  <c r="AR222" i="20"/>
  <c r="AP222" i="20"/>
  <c r="AM222" i="20"/>
  <c r="AJ222" i="20"/>
  <c r="AG222" i="20"/>
  <c r="AD222" i="20"/>
  <c r="AA222" i="20"/>
  <c r="X222" i="20"/>
  <c r="U222" i="20"/>
  <c r="R222" i="20"/>
  <c r="O222" i="20"/>
  <c r="L222" i="20"/>
  <c r="I222" i="20"/>
  <c r="AQ222" i="20"/>
  <c r="AR221" i="20"/>
  <c r="AP221" i="20"/>
  <c r="AM221" i="20"/>
  <c r="AJ221" i="20"/>
  <c r="AG221" i="20"/>
  <c r="AD221" i="20"/>
  <c r="AA221" i="20"/>
  <c r="X221" i="20"/>
  <c r="U221" i="20"/>
  <c r="R221" i="20"/>
  <c r="O221" i="20"/>
  <c r="L221" i="20"/>
  <c r="I221" i="20"/>
  <c r="AQ221" i="20"/>
  <c r="AR220" i="20"/>
  <c r="AP220" i="20"/>
  <c r="AM220" i="20"/>
  <c r="AJ220" i="20"/>
  <c r="AG220" i="20"/>
  <c r="AD220" i="20"/>
  <c r="AA220" i="20"/>
  <c r="X220" i="20"/>
  <c r="U220" i="20"/>
  <c r="R220" i="20"/>
  <c r="O220" i="20"/>
  <c r="L220" i="20"/>
  <c r="AQ220" i="20"/>
  <c r="AR219" i="20"/>
  <c r="AP219" i="20"/>
  <c r="AM219" i="20"/>
  <c r="AJ219" i="20"/>
  <c r="AG219" i="20"/>
  <c r="AD219" i="20"/>
  <c r="AA219" i="20"/>
  <c r="X219" i="20"/>
  <c r="U219" i="20"/>
  <c r="R219" i="20"/>
  <c r="O219" i="20"/>
  <c r="L219" i="20"/>
  <c r="I219" i="20"/>
  <c r="AR218" i="20"/>
  <c r="AP218" i="20"/>
  <c r="AM218" i="20"/>
  <c r="AH217" i="20"/>
  <c r="AG218" i="20"/>
  <c r="AD218" i="20"/>
  <c r="AA218" i="20"/>
  <c r="V217" i="20"/>
  <c r="U218" i="20"/>
  <c r="R218" i="20"/>
  <c r="O218" i="20"/>
  <c r="J217" i="20"/>
  <c r="I218" i="20"/>
  <c r="AQ218" i="20"/>
  <c r="AO217" i="20"/>
  <c r="AO216" i="20" s="1"/>
  <c r="AO215" i="20" s="1"/>
  <c r="AN217" i="20"/>
  <c r="AP217" i="20" s="1"/>
  <c r="AL217" i="20"/>
  <c r="AI217" i="20"/>
  <c r="AI216" i="20" s="1"/>
  <c r="AI215" i="20" s="1"/>
  <c r="AF217" i="20"/>
  <c r="AE217" i="20"/>
  <c r="AG217" i="20" s="1"/>
  <c r="AC217" i="20"/>
  <c r="AB217" i="20"/>
  <c r="Z217" i="20"/>
  <c r="W217" i="20"/>
  <c r="W216" i="20" s="1"/>
  <c r="W215" i="20" s="1"/>
  <c r="T217" i="20"/>
  <c r="S217" i="20"/>
  <c r="Q217" i="20"/>
  <c r="P217" i="20"/>
  <c r="R217" i="20" s="1"/>
  <c r="N217" i="20"/>
  <c r="K217" i="20"/>
  <c r="K216" i="20" s="1"/>
  <c r="K215" i="20" s="1"/>
  <c r="H217" i="20"/>
  <c r="G217" i="20"/>
  <c r="G216" i="20" s="1"/>
  <c r="AL216" i="20"/>
  <c r="AL215" i="20" s="1"/>
  <c r="Z216" i="20"/>
  <c r="Z215" i="20" s="1"/>
  <c r="Q216" i="20"/>
  <c r="Q215" i="20" s="1"/>
  <c r="AR212" i="20"/>
  <c r="AQ212" i="20"/>
  <c r="AP212" i="20"/>
  <c r="AM212" i="20"/>
  <c r="AJ212" i="20"/>
  <c r="AG212" i="20"/>
  <c r="AD212" i="20"/>
  <c r="AA212" i="20"/>
  <c r="X212" i="20"/>
  <c r="U212" i="20"/>
  <c r="R212" i="20"/>
  <c r="O212" i="20"/>
  <c r="L212" i="20"/>
  <c r="I212" i="20"/>
  <c r="AR211" i="20"/>
  <c r="AQ211" i="20"/>
  <c r="AP211" i="20"/>
  <c r="AM211" i="20"/>
  <c r="AJ211" i="20"/>
  <c r="AG211" i="20"/>
  <c r="AD211" i="20"/>
  <c r="AA211" i="20"/>
  <c r="X211" i="20"/>
  <c r="U211" i="20"/>
  <c r="R211" i="20"/>
  <c r="O211" i="20"/>
  <c r="L211" i="20"/>
  <c r="I211" i="20"/>
  <c r="AO210" i="20"/>
  <c r="AN210" i="20"/>
  <c r="AL210" i="20"/>
  <c r="AK210" i="20"/>
  <c r="AI210" i="20"/>
  <c r="AH210" i="20"/>
  <c r="AG210" i="20"/>
  <c r="AF210" i="20"/>
  <c r="AE210" i="20"/>
  <c r="AC210" i="20"/>
  <c r="AB210" i="20"/>
  <c r="Z210" i="20"/>
  <c r="Y210" i="20"/>
  <c r="W210" i="20"/>
  <c r="V210" i="20"/>
  <c r="T210" i="20"/>
  <c r="S210" i="20"/>
  <c r="U210" i="20" s="1"/>
  <c r="Q210" i="20"/>
  <c r="P210" i="20"/>
  <c r="R210" i="20" s="1"/>
  <c r="N210" i="20"/>
  <c r="M210" i="20"/>
  <c r="K210" i="20"/>
  <c r="J210" i="20"/>
  <c r="H210" i="20"/>
  <c r="G210" i="20"/>
  <c r="I210" i="20" s="1"/>
  <c r="AS208" i="20"/>
  <c r="AR208" i="20"/>
  <c r="AQ208" i="20"/>
  <c r="AP206" i="20"/>
  <c r="AM206" i="20"/>
  <c r="AJ206" i="20"/>
  <c r="AG206" i="20"/>
  <c r="AD206" i="20"/>
  <c r="AA206" i="20"/>
  <c r="X206" i="20"/>
  <c r="U206" i="20"/>
  <c r="R206" i="20"/>
  <c r="O206" i="20"/>
  <c r="L206" i="20"/>
  <c r="I206" i="20"/>
  <c r="AP205" i="20"/>
  <c r="AM205" i="20"/>
  <c r="AJ205" i="20"/>
  <c r="AG205" i="20"/>
  <c r="AD205" i="20"/>
  <c r="AA205" i="20"/>
  <c r="X205" i="20"/>
  <c r="U205" i="20"/>
  <c r="R205" i="20"/>
  <c r="O205" i="20"/>
  <c r="L205" i="20"/>
  <c r="I205" i="20"/>
  <c r="AP204" i="20"/>
  <c r="AM204" i="20"/>
  <c r="AJ204" i="20"/>
  <c r="AG204" i="20"/>
  <c r="AD204" i="20"/>
  <c r="AA204" i="20"/>
  <c r="X204" i="20"/>
  <c r="U204" i="20"/>
  <c r="R204" i="20"/>
  <c r="O204" i="20"/>
  <c r="L204" i="20"/>
  <c r="I204" i="20"/>
  <c r="AP203" i="20"/>
  <c r="AM203" i="20"/>
  <c r="AJ203" i="20"/>
  <c r="AG203" i="20"/>
  <c r="AD203" i="20"/>
  <c r="AA203" i="20"/>
  <c r="X203" i="20"/>
  <c r="U203" i="20"/>
  <c r="R203" i="20"/>
  <c r="O203" i="20"/>
  <c r="L203" i="20"/>
  <c r="I203" i="20"/>
  <c r="AP202" i="20"/>
  <c r="AM202" i="20"/>
  <c r="AJ202" i="20"/>
  <c r="AG202" i="20"/>
  <c r="AD202" i="20"/>
  <c r="AA202" i="20"/>
  <c r="X202" i="20"/>
  <c r="U202" i="20"/>
  <c r="R202" i="20"/>
  <c r="O202" i="20"/>
  <c r="L202" i="20"/>
  <c r="I202" i="20"/>
  <c r="AP201" i="20"/>
  <c r="AM201" i="20"/>
  <c r="AJ201" i="20"/>
  <c r="AG201" i="20"/>
  <c r="AD201" i="20"/>
  <c r="AA201" i="20"/>
  <c r="X201" i="20"/>
  <c r="U201" i="20"/>
  <c r="R201" i="20"/>
  <c r="O201" i="20"/>
  <c r="L201" i="20"/>
  <c r="I201" i="20"/>
  <c r="AP200" i="20"/>
  <c r="AM200" i="20"/>
  <c r="AJ200" i="20"/>
  <c r="AG200" i="20"/>
  <c r="AD200" i="20"/>
  <c r="AA200" i="20"/>
  <c r="X200" i="20"/>
  <c r="U200" i="20"/>
  <c r="R200" i="20"/>
  <c r="O200" i="20"/>
  <c r="L200" i="20"/>
  <c r="I200" i="20"/>
  <c r="AP199" i="20"/>
  <c r="AM199" i="20"/>
  <c r="AJ199" i="20"/>
  <c r="AG199" i="20"/>
  <c r="AD199" i="20"/>
  <c r="AA199" i="20"/>
  <c r="X199" i="20"/>
  <c r="U199" i="20"/>
  <c r="R199" i="20"/>
  <c r="O199" i="20"/>
  <c r="L199" i="20"/>
  <c r="I199" i="20"/>
  <c r="AO198" i="20"/>
  <c r="AN198" i="20"/>
  <c r="AL198" i="20"/>
  <c r="AK198" i="20"/>
  <c r="AI198" i="20"/>
  <c r="AH198" i="20"/>
  <c r="AF198" i="20"/>
  <c r="AE198" i="20"/>
  <c r="AC198" i="20"/>
  <c r="AB198" i="20"/>
  <c r="Z198" i="20"/>
  <c r="Y198" i="20"/>
  <c r="W198" i="20"/>
  <c r="V198" i="20"/>
  <c r="T198" i="20"/>
  <c r="S198" i="20"/>
  <c r="Q198" i="20"/>
  <c r="P198" i="20"/>
  <c r="N198" i="20"/>
  <c r="M198" i="20"/>
  <c r="K198" i="20"/>
  <c r="J198" i="20"/>
  <c r="H198" i="20"/>
  <c r="G198" i="20"/>
  <c r="AP197" i="20"/>
  <c r="AM197" i="20"/>
  <c r="AJ197" i="20"/>
  <c r="AG197" i="20"/>
  <c r="AD197" i="20"/>
  <c r="AA197" i="20"/>
  <c r="X197" i="20"/>
  <c r="U197" i="20"/>
  <c r="R197" i="20"/>
  <c r="O197" i="20"/>
  <c r="L197" i="20"/>
  <c r="I197" i="20"/>
  <c r="AP196" i="20"/>
  <c r="AM196" i="20"/>
  <c r="AJ196" i="20"/>
  <c r="AG196" i="20"/>
  <c r="AD196" i="20"/>
  <c r="AA196" i="20"/>
  <c r="X196" i="20"/>
  <c r="U196" i="20"/>
  <c r="R196" i="20"/>
  <c r="O196" i="20"/>
  <c r="L196" i="20"/>
  <c r="I196" i="20"/>
  <c r="AP195" i="20"/>
  <c r="AM195" i="20"/>
  <c r="AJ195" i="20"/>
  <c r="AG195" i="20"/>
  <c r="AD195" i="20"/>
  <c r="AA195" i="20"/>
  <c r="X195" i="20"/>
  <c r="U195" i="20"/>
  <c r="R195" i="20"/>
  <c r="O195" i="20"/>
  <c r="L195" i="20"/>
  <c r="I195" i="20"/>
  <c r="AP194" i="20"/>
  <c r="AM194" i="20"/>
  <c r="AJ194" i="20"/>
  <c r="AG194" i="20"/>
  <c r="AD194" i="20"/>
  <c r="AA194" i="20"/>
  <c r="X194" i="20"/>
  <c r="U194" i="20"/>
  <c r="R194" i="20"/>
  <c r="O194" i="20"/>
  <c r="L194" i="20"/>
  <c r="I194" i="20"/>
  <c r="AP193" i="20"/>
  <c r="AM193" i="20"/>
  <c r="AJ193" i="20"/>
  <c r="AG193" i="20"/>
  <c r="AD193" i="20"/>
  <c r="AA193" i="20"/>
  <c r="X193" i="20"/>
  <c r="U193" i="20"/>
  <c r="R193" i="20"/>
  <c r="O193" i="20"/>
  <c r="L193" i="20"/>
  <c r="I193" i="20"/>
  <c r="AO192" i="20"/>
  <c r="AO191" i="20" s="1"/>
  <c r="AN192" i="20"/>
  <c r="AL192" i="20"/>
  <c r="AL191" i="20" s="1"/>
  <c r="AK192" i="20"/>
  <c r="AI192" i="20"/>
  <c r="AI191" i="20" s="1"/>
  <c r="AH192" i="20"/>
  <c r="AF192" i="20"/>
  <c r="AG192" i="20" s="1"/>
  <c r="AE192" i="20"/>
  <c r="AC192" i="20"/>
  <c r="AC191" i="20" s="1"/>
  <c r="AB192" i="20"/>
  <c r="AB191" i="20" s="1"/>
  <c r="Z192" i="20"/>
  <c r="Z191" i="20" s="1"/>
  <c r="Y192" i="20"/>
  <c r="W192" i="20"/>
  <c r="W191" i="20" s="1"/>
  <c r="V192" i="20"/>
  <c r="V191" i="20" s="1"/>
  <c r="T192" i="20"/>
  <c r="T191" i="20" s="1"/>
  <c r="S192" i="20"/>
  <c r="S191" i="20" s="1"/>
  <c r="Q192" i="20"/>
  <c r="Q191" i="20" s="1"/>
  <c r="P192" i="20"/>
  <c r="N192" i="20"/>
  <c r="N191" i="20" s="1"/>
  <c r="M192" i="20"/>
  <c r="K192" i="20"/>
  <c r="K191" i="20" s="1"/>
  <c r="J192" i="20"/>
  <c r="H192" i="20"/>
  <c r="H191" i="20" s="1"/>
  <c r="G192" i="20"/>
  <c r="AN191" i="20"/>
  <c r="AH191" i="20"/>
  <c r="AE191" i="20"/>
  <c r="P191" i="20"/>
  <c r="J191" i="20"/>
  <c r="AP190" i="20"/>
  <c r="AM190" i="20"/>
  <c r="AJ190" i="20"/>
  <c r="AG190" i="20"/>
  <c r="AD190" i="20"/>
  <c r="AA190" i="20"/>
  <c r="X190" i="20"/>
  <c r="U190" i="20"/>
  <c r="R190" i="20"/>
  <c r="O190" i="20"/>
  <c r="L190" i="20"/>
  <c r="I190" i="20"/>
  <c r="AP189" i="20"/>
  <c r="AM189" i="20"/>
  <c r="AJ189" i="20"/>
  <c r="AG189" i="20"/>
  <c r="AD189" i="20"/>
  <c r="AA189" i="20"/>
  <c r="X189" i="20"/>
  <c r="U189" i="20"/>
  <c r="R189" i="20"/>
  <c r="O189" i="20"/>
  <c r="L189" i="20"/>
  <c r="I189" i="20"/>
  <c r="AP187" i="20"/>
  <c r="AM187" i="20"/>
  <c r="AJ187" i="20"/>
  <c r="AG187" i="20"/>
  <c r="AD187" i="20"/>
  <c r="AA187" i="20"/>
  <c r="X187" i="20"/>
  <c r="U187" i="20"/>
  <c r="R187" i="20"/>
  <c r="O187" i="20"/>
  <c r="L187" i="20"/>
  <c r="I187" i="20"/>
  <c r="AP186" i="20"/>
  <c r="AM186" i="20"/>
  <c r="AJ186" i="20"/>
  <c r="AG186" i="20"/>
  <c r="AD186" i="20"/>
  <c r="AA186" i="20"/>
  <c r="X186" i="20"/>
  <c r="U186" i="20"/>
  <c r="R186" i="20"/>
  <c r="O186" i="20"/>
  <c r="L186" i="20"/>
  <c r="I186" i="20"/>
  <c r="AO185" i="20"/>
  <c r="AO183" i="20" s="1"/>
  <c r="AL185" i="20"/>
  <c r="AL183" i="20" s="1"/>
  <c r="AI185" i="20"/>
  <c r="AI183" i="20" s="1"/>
  <c r="AF185" i="20"/>
  <c r="AC185" i="20"/>
  <c r="AC183" i="20" s="1"/>
  <c r="Z185" i="20"/>
  <c r="Z183" i="20" s="1"/>
  <c r="W185" i="20"/>
  <c r="W183" i="20" s="1"/>
  <c r="T185" i="20"/>
  <c r="T183" i="20" s="1"/>
  <c r="Q185" i="20"/>
  <c r="Q183" i="20" s="1"/>
  <c r="N185" i="20"/>
  <c r="N183" i="20" s="1"/>
  <c r="K185" i="20"/>
  <c r="K183" i="20" s="1"/>
  <c r="H185" i="20"/>
  <c r="AP184" i="20"/>
  <c r="AM184" i="20"/>
  <c r="AJ184" i="20"/>
  <c r="AG184" i="20"/>
  <c r="AD184" i="20"/>
  <c r="AA184" i="20"/>
  <c r="X184" i="20"/>
  <c r="U184" i="20"/>
  <c r="R184" i="20"/>
  <c r="O184" i="20"/>
  <c r="L184" i="20"/>
  <c r="I184" i="20"/>
  <c r="AF183" i="20"/>
  <c r="H183" i="20"/>
  <c r="AP182" i="20"/>
  <c r="AM182" i="20"/>
  <c r="AJ182" i="20"/>
  <c r="AG182" i="20"/>
  <c r="AD182" i="20"/>
  <c r="AA182" i="20"/>
  <c r="X182" i="20"/>
  <c r="U182" i="20"/>
  <c r="R182" i="20"/>
  <c r="O182" i="20"/>
  <c r="L182" i="20"/>
  <c r="I182" i="20"/>
  <c r="AP181" i="20"/>
  <c r="AM181" i="20"/>
  <c r="AJ181" i="20"/>
  <c r="AG181" i="20"/>
  <c r="AD181" i="20"/>
  <c r="AA181" i="20"/>
  <c r="X181" i="20"/>
  <c r="U181" i="20"/>
  <c r="R181" i="20"/>
  <c r="O181" i="20"/>
  <c r="L181" i="20"/>
  <c r="I181" i="20"/>
  <c r="AP180" i="20"/>
  <c r="AM180" i="20"/>
  <c r="AJ180" i="20"/>
  <c r="AG180" i="20"/>
  <c r="AD180" i="20"/>
  <c r="AA180" i="20"/>
  <c r="X180" i="20"/>
  <c r="U180" i="20"/>
  <c r="R180" i="20"/>
  <c r="O180" i="20"/>
  <c r="L180" i="20"/>
  <c r="I180" i="20"/>
  <c r="AP179" i="20"/>
  <c r="AM179" i="20"/>
  <c r="AJ179" i="20"/>
  <c r="AG179" i="20"/>
  <c r="AD179" i="20"/>
  <c r="AA179" i="20"/>
  <c r="X179" i="20"/>
  <c r="U179" i="20"/>
  <c r="R179" i="20"/>
  <c r="O179" i="20"/>
  <c r="L179" i="20"/>
  <c r="I179" i="20"/>
  <c r="AP178" i="20"/>
  <c r="AM178" i="20"/>
  <c r="AJ178" i="20"/>
  <c r="AG178" i="20"/>
  <c r="AD178" i="20"/>
  <c r="AA178" i="20"/>
  <c r="X178" i="20"/>
  <c r="U178" i="20"/>
  <c r="R178" i="20"/>
  <c r="O178" i="20"/>
  <c r="L178" i="20"/>
  <c r="I178" i="20"/>
  <c r="AP177" i="20"/>
  <c r="AM177" i="20"/>
  <c r="AJ177" i="20"/>
  <c r="AH176" i="20"/>
  <c r="AG177" i="20"/>
  <c r="AD177" i="20"/>
  <c r="AA177" i="20"/>
  <c r="X177" i="20"/>
  <c r="V176" i="20"/>
  <c r="U177" i="20"/>
  <c r="R177" i="20"/>
  <c r="O177" i="20"/>
  <c r="L177" i="20"/>
  <c r="J176" i="20"/>
  <c r="I177" i="20"/>
  <c r="AO176" i="20"/>
  <c r="AO171" i="20" s="1"/>
  <c r="AN176" i="20"/>
  <c r="AL176" i="20"/>
  <c r="AK176" i="20"/>
  <c r="AI176" i="20"/>
  <c r="AI171" i="20" s="1"/>
  <c r="AF176" i="20"/>
  <c r="AF171" i="20" s="1"/>
  <c r="AE176" i="20"/>
  <c r="AE171" i="20" s="1"/>
  <c r="AC176" i="20"/>
  <c r="AC171" i="20" s="1"/>
  <c r="AB176" i="20"/>
  <c r="AB171" i="20" s="1"/>
  <c r="Z176" i="20"/>
  <c r="Z171" i="20" s="1"/>
  <c r="Y176" i="20"/>
  <c r="W176" i="20"/>
  <c r="T176" i="20"/>
  <c r="T171" i="20" s="1"/>
  <c r="S176" i="20"/>
  <c r="Q176" i="20"/>
  <c r="Q171" i="20" s="1"/>
  <c r="P176" i="20"/>
  <c r="N176" i="20"/>
  <c r="M176" i="20"/>
  <c r="K176" i="20"/>
  <c r="K171" i="20" s="1"/>
  <c r="H176" i="20"/>
  <c r="G176" i="20"/>
  <c r="G171" i="20" s="1"/>
  <c r="AP175" i="20"/>
  <c r="AM175" i="20"/>
  <c r="AJ175" i="20"/>
  <c r="AG175" i="20"/>
  <c r="AD175" i="20"/>
  <c r="AA175" i="20"/>
  <c r="X175" i="20"/>
  <c r="U175" i="20"/>
  <c r="R175" i="20"/>
  <c r="O175" i="20"/>
  <c r="L175" i="20"/>
  <c r="I175" i="20"/>
  <c r="AP174" i="20"/>
  <c r="AM174" i="20"/>
  <c r="AJ174" i="20"/>
  <c r="AG174" i="20"/>
  <c r="AD174" i="20"/>
  <c r="AA174" i="20"/>
  <c r="X174" i="20"/>
  <c r="U174" i="20"/>
  <c r="R174" i="20"/>
  <c r="O174" i="20"/>
  <c r="L174" i="20"/>
  <c r="I174" i="20"/>
  <c r="AP173" i="20"/>
  <c r="AM173" i="20"/>
  <c r="AJ173" i="20"/>
  <c r="AG173" i="20"/>
  <c r="AD173" i="20"/>
  <c r="AA173" i="20"/>
  <c r="X173" i="20"/>
  <c r="U173" i="20"/>
  <c r="R173" i="20"/>
  <c r="O173" i="20"/>
  <c r="L173" i="20"/>
  <c r="I173" i="20"/>
  <c r="AP172" i="20"/>
  <c r="AM172" i="20"/>
  <c r="AJ172" i="20"/>
  <c r="AG172" i="20"/>
  <c r="AD172" i="20"/>
  <c r="AA172" i="20"/>
  <c r="X172" i="20"/>
  <c r="U172" i="20"/>
  <c r="R172" i="20"/>
  <c r="O172" i="20"/>
  <c r="L172" i="20"/>
  <c r="I172" i="20"/>
  <c r="AN171" i="20"/>
  <c r="AL171" i="20"/>
  <c r="W171" i="20"/>
  <c r="N171" i="20"/>
  <c r="H171" i="20"/>
  <c r="AP170" i="20"/>
  <c r="AM170" i="20"/>
  <c r="AJ170" i="20"/>
  <c r="AG170" i="20"/>
  <c r="AD170" i="20"/>
  <c r="AA170" i="20"/>
  <c r="X170" i="20"/>
  <c r="U170" i="20"/>
  <c r="R170" i="20"/>
  <c r="O170" i="20"/>
  <c r="L170" i="20"/>
  <c r="I170" i="20"/>
  <c r="AP169" i="20"/>
  <c r="AM169" i="20"/>
  <c r="AJ169" i="20"/>
  <c r="AG169" i="20"/>
  <c r="AD169" i="20"/>
  <c r="AA169" i="20"/>
  <c r="X169" i="20"/>
  <c r="U169" i="20"/>
  <c r="R169" i="20"/>
  <c r="O169" i="20"/>
  <c r="L169" i="20"/>
  <c r="I169" i="20"/>
  <c r="AP168" i="20"/>
  <c r="AM168" i="20"/>
  <c r="AJ168" i="20"/>
  <c r="AG168" i="20"/>
  <c r="AD168" i="20"/>
  <c r="AA168" i="20"/>
  <c r="X168" i="20"/>
  <c r="U168" i="20"/>
  <c r="R168" i="20"/>
  <c r="O168" i="20"/>
  <c r="L168" i="20"/>
  <c r="I168" i="20"/>
  <c r="AP166" i="20"/>
  <c r="AM166" i="20"/>
  <c r="AJ166" i="20"/>
  <c r="AG166" i="20"/>
  <c r="AD166" i="20"/>
  <c r="AA166" i="20"/>
  <c r="X166" i="20"/>
  <c r="U166" i="20"/>
  <c r="R166" i="20"/>
  <c r="O166" i="20"/>
  <c r="L166" i="20"/>
  <c r="I166" i="20"/>
  <c r="AP165" i="20"/>
  <c r="AM165" i="20"/>
  <c r="AJ165" i="20"/>
  <c r="AG165" i="20"/>
  <c r="AD165" i="20"/>
  <c r="AA165" i="20"/>
  <c r="X165" i="20"/>
  <c r="U165" i="20"/>
  <c r="R165" i="20"/>
  <c r="O165" i="20"/>
  <c r="L165" i="20"/>
  <c r="I165" i="20"/>
  <c r="AP164" i="20"/>
  <c r="AM164" i="20"/>
  <c r="AJ164" i="20"/>
  <c r="AG164" i="20"/>
  <c r="AD164" i="20"/>
  <c r="AA164" i="20"/>
  <c r="X164" i="20"/>
  <c r="U164" i="20"/>
  <c r="R164" i="20"/>
  <c r="O164" i="20"/>
  <c r="L164" i="20"/>
  <c r="I164" i="20"/>
  <c r="AO163" i="20"/>
  <c r="AL163" i="20"/>
  <c r="AI163" i="20"/>
  <c r="AF163" i="20"/>
  <c r="AC163" i="20"/>
  <c r="Z163" i="20"/>
  <c r="W163" i="20"/>
  <c r="T163" i="20"/>
  <c r="Q163" i="20"/>
  <c r="N163" i="20"/>
  <c r="K163" i="20"/>
  <c r="H163" i="20"/>
  <c r="AP162" i="20"/>
  <c r="AM162" i="20"/>
  <c r="AJ162" i="20"/>
  <c r="AG162" i="20"/>
  <c r="AD162" i="20"/>
  <c r="AA162" i="20"/>
  <c r="X162" i="20"/>
  <c r="U162" i="20"/>
  <c r="R162" i="20"/>
  <c r="O162" i="20"/>
  <c r="L162" i="20"/>
  <c r="I162" i="20"/>
  <c r="AP161" i="20"/>
  <c r="AM161" i="20"/>
  <c r="AJ161" i="20"/>
  <c r="AH160" i="20"/>
  <c r="AG161" i="20"/>
  <c r="AD161" i="20"/>
  <c r="AA161" i="20"/>
  <c r="X161" i="20"/>
  <c r="V160" i="20"/>
  <c r="U161" i="20"/>
  <c r="R161" i="20"/>
  <c r="O161" i="20"/>
  <c r="L161" i="20"/>
  <c r="J160" i="20"/>
  <c r="I161" i="20"/>
  <c r="AO160" i="20"/>
  <c r="AN160" i="20"/>
  <c r="AL160" i="20"/>
  <c r="AK160" i="20"/>
  <c r="AI160" i="20"/>
  <c r="AF160" i="20"/>
  <c r="AE160" i="20"/>
  <c r="AC160" i="20"/>
  <c r="AB160" i="20"/>
  <c r="Z160" i="20"/>
  <c r="Y160" i="20"/>
  <c r="W160" i="20"/>
  <c r="T160" i="20"/>
  <c r="S160" i="20"/>
  <c r="Q160" i="20"/>
  <c r="P160" i="20"/>
  <c r="N160" i="20"/>
  <c r="M160" i="20"/>
  <c r="K160" i="20"/>
  <c r="H160" i="20"/>
  <c r="G160" i="20"/>
  <c r="AP159" i="20"/>
  <c r="AM159" i="20"/>
  <c r="AJ159" i="20"/>
  <c r="AG159" i="20"/>
  <c r="AD159" i="20"/>
  <c r="AA159" i="20"/>
  <c r="X159" i="20"/>
  <c r="U159" i="20"/>
  <c r="R159" i="20"/>
  <c r="O159" i="20"/>
  <c r="L159" i="20"/>
  <c r="I159" i="20"/>
  <c r="AP158" i="20"/>
  <c r="AM158" i="20"/>
  <c r="AJ158" i="20"/>
  <c r="AG158" i="20"/>
  <c r="AD158" i="20"/>
  <c r="AA158" i="20"/>
  <c r="X158" i="20"/>
  <c r="U158" i="20"/>
  <c r="R158" i="20"/>
  <c r="O158" i="20"/>
  <c r="L158" i="20"/>
  <c r="I158" i="20"/>
  <c r="AP155" i="20"/>
  <c r="AM155" i="20"/>
  <c r="AJ155" i="20"/>
  <c r="AG155" i="20"/>
  <c r="AD155" i="20"/>
  <c r="AA155" i="20"/>
  <c r="X155" i="20"/>
  <c r="U155" i="20"/>
  <c r="R155" i="20"/>
  <c r="O155" i="20"/>
  <c r="L155" i="20"/>
  <c r="I155" i="20"/>
  <c r="AO154" i="20"/>
  <c r="AL154" i="20"/>
  <c r="AI154" i="20"/>
  <c r="AF154" i="20"/>
  <c r="AC154" i="20"/>
  <c r="Z154" i="20"/>
  <c r="W154" i="20"/>
  <c r="T154" i="20"/>
  <c r="Q154" i="20"/>
  <c r="N154" i="20"/>
  <c r="K154" i="20"/>
  <c r="H154" i="20"/>
  <c r="AP153" i="20"/>
  <c r="AM153" i="20"/>
  <c r="AJ153" i="20"/>
  <c r="AG153" i="20"/>
  <c r="AD153" i="20"/>
  <c r="AA153" i="20"/>
  <c r="X153" i="20"/>
  <c r="U153" i="20"/>
  <c r="R153" i="20"/>
  <c r="O153" i="20"/>
  <c r="L153" i="20"/>
  <c r="I153" i="20"/>
  <c r="AP152" i="20"/>
  <c r="AM152" i="20"/>
  <c r="AJ152" i="20"/>
  <c r="AG152" i="20"/>
  <c r="AD152" i="20"/>
  <c r="AA152" i="20"/>
  <c r="X152" i="20"/>
  <c r="U152" i="20"/>
  <c r="R152" i="20"/>
  <c r="O152" i="20"/>
  <c r="L152" i="20"/>
  <c r="I152" i="20"/>
  <c r="AP149" i="20"/>
  <c r="AM149" i="20"/>
  <c r="AJ149" i="20"/>
  <c r="AG149" i="20"/>
  <c r="AD149" i="20"/>
  <c r="AA149" i="20"/>
  <c r="X149" i="20"/>
  <c r="U149" i="20"/>
  <c r="R149" i="20"/>
  <c r="O149" i="20"/>
  <c r="L149" i="20"/>
  <c r="I149" i="20"/>
  <c r="AO148" i="20"/>
  <c r="AL148" i="20"/>
  <c r="AI148" i="20"/>
  <c r="AF148" i="20"/>
  <c r="AC148" i="20"/>
  <c r="Z148" i="20"/>
  <c r="W148" i="20"/>
  <c r="T148" i="20"/>
  <c r="Q148" i="20"/>
  <c r="N148" i="20"/>
  <c r="K148" i="20"/>
  <c r="H148" i="20"/>
  <c r="AP147" i="20"/>
  <c r="AM147" i="20"/>
  <c r="AJ147" i="20"/>
  <c r="AG147" i="20"/>
  <c r="AD147" i="20"/>
  <c r="AA147" i="20"/>
  <c r="X147" i="20"/>
  <c r="U147" i="20"/>
  <c r="R147" i="20"/>
  <c r="O147" i="20"/>
  <c r="L147" i="20"/>
  <c r="I147" i="20"/>
  <c r="AP146" i="20"/>
  <c r="AM146" i="20"/>
  <c r="AJ146" i="20"/>
  <c r="AG146" i="20"/>
  <c r="AD146" i="20"/>
  <c r="AA146" i="20"/>
  <c r="X146" i="20"/>
  <c r="U146" i="20"/>
  <c r="R146" i="20"/>
  <c r="O146" i="20"/>
  <c r="L146" i="20"/>
  <c r="I146" i="20"/>
  <c r="AP145" i="20"/>
  <c r="AM145" i="20"/>
  <c r="AJ145" i="20"/>
  <c r="AG145" i="20"/>
  <c r="AD145" i="20"/>
  <c r="AA145" i="20"/>
  <c r="X145" i="20"/>
  <c r="U145" i="20"/>
  <c r="R145" i="20"/>
  <c r="O145" i="20"/>
  <c r="L145" i="20"/>
  <c r="I145" i="20"/>
  <c r="AP144" i="20"/>
  <c r="AM144" i="20"/>
  <c r="AJ144" i="20"/>
  <c r="AG144" i="20"/>
  <c r="AD144" i="20"/>
  <c r="AA144" i="20"/>
  <c r="X144" i="20"/>
  <c r="U144" i="20"/>
  <c r="R144" i="20"/>
  <c r="O144" i="20"/>
  <c r="L144" i="20"/>
  <c r="I144" i="20"/>
  <c r="AP143" i="20"/>
  <c r="AM143" i="20"/>
  <c r="AJ143" i="20"/>
  <c r="AG143" i="20"/>
  <c r="AD143" i="20"/>
  <c r="AA143" i="20"/>
  <c r="X143" i="20"/>
  <c r="U143" i="20"/>
  <c r="R143" i="20"/>
  <c r="O143" i="20"/>
  <c r="L143" i="20"/>
  <c r="I143" i="20"/>
  <c r="AO142" i="20"/>
  <c r="AN142" i="20"/>
  <c r="AL142" i="20"/>
  <c r="AK142" i="20"/>
  <c r="AI142" i="20"/>
  <c r="AH142" i="20"/>
  <c r="AF142" i="20"/>
  <c r="AE142" i="20"/>
  <c r="AC142" i="20"/>
  <c r="AB142" i="20"/>
  <c r="Z142" i="20"/>
  <c r="Y142" i="20"/>
  <c r="W142" i="20"/>
  <c r="V142" i="20"/>
  <c r="T142" i="20"/>
  <c r="S142" i="20"/>
  <c r="Q142" i="20"/>
  <c r="P142" i="20"/>
  <c r="N142" i="20"/>
  <c r="M142" i="20"/>
  <c r="K142" i="20"/>
  <c r="J142" i="20"/>
  <c r="H142" i="20"/>
  <c r="G142" i="20"/>
  <c r="AP141" i="20"/>
  <c r="AM141" i="20"/>
  <c r="AJ141" i="20"/>
  <c r="AG141" i="20"/>
  <c r="AD141" i="20"/>
  <c r="AA141" i="20"/>
  <c r="X141" i="20"/>
  <c r="U141" i="20"/>
  <c r="R141" i="20"/>
  <c r="O141" i="20"/>
  <c r="L141" i="20"/>
  <c r="I141" i="20"/>
  <c r="AO138" i="20"/>
  <c r="AL138" i="20"/>
  <c r="AI138" i="20"/>
  <c r="AF138" i="20"/>
  <c r="AC138" i="20"/>
  <c r="Z138" i="20"/>
  <c r="W138" i="20"/>
  <c r="T138" i="20"/>
  <c r="Q138" i="20"/>
  <c r="N138" i="20"/>
  <c r="K138" i="20"/>
  <c r="H138" i="20"/>
  <c r="AP137" i="20"/>
  <c r="AM137" i="20"/>
  <c r="AJ137" i="20"/>
  <c r="AG137" i="20"/>
  <c r="AD137" i="20"/>
  <c r="AA137" i="20"/>
  <c r="X137" i="20"/>
  <c r="U137" i="20"/>
  <c r="R137" i="20"/>
  <c r="O137" i="20"/>
  <c r="L137" i="20"/>
  <c r="I137" i="20"/>
  <c r="AP136" i="20"/>
  <c r="AM136" i="20"/>
  <c r="AJ136" i="20"/>
  <c r="AG136" i="20"/>
  <c r="AD136" i="20"/>
  <c r="AA136" i="20"/>
  <c r="X136" i="20"/>
  <c r="U136" i="20"/>
  <c r="R136" i="20"/>
  <c r="O136" i="20"/>
  <c r="L136" i="20"/>
  <c r="I136" i="20"/>
  <c r="AO135" i="20"/>
  <c r="AN135" i="20"/>
  <c r="AL135" i="20"/>
  <c r="AK135" i="20"/>
  <c r="AI135" i="20"/>
  <c r="AH135" i="20"/>
  <c r="AF135" i="20"/>
  <c r="AE135" i="20"/>
  <c r="AC135" i="20"/>
  <c r="AB135" i="20"/>
  <c r="Z135" i="20"/>
  <c r="Y135" i="20"/>
  <c r="W135" i="20"/>
  <c r="V135" i="20"/>
  <c r="T135" i="20"/>
  <c r="S135" i="20"/>
  <c r="Q135" i="20"/>
  <c r="P135" i="20"/>
  <c r="N135" i="20"/>
  <c r="M135" i="20"/>
  <c r="K135" i="20"/>
  <c r="J135" i="20"/>
  <c r="H135" i="20"/>
  <c r="G135" i="20"/>
  <c r="AP134" i="20"/>
  <c r="AM134" i="20"/>
  <c r="AJ134" i="20"/>
  <c r="AG134" i="20"/>
  <c r="AD134" i="20"/>
  <c r="AA134" i="20"/>
  <c r="X134" i="20"/>
  <c r="U134" i="20"/>
  <c r="R134" i="20"/>
  <c r="O134" i="20"/>
  <c r="L134" i="20"/>
  <c r="I134" i="20"/>
  <c r="AP133" i="20"/>
  <c r="AM133" i="20"/>
  <c r="AJ133" i="20"/>
  <c r="AG133" i="20"/>
  <c r="AD133" i="20"/>
  <c r="AA133" i="20"/>
  <c r="X133" i="20"/>
  <c r="U133" i="20"/>
  <c r="R133" i="20"/>
  <c r="O133" i="20"/>
  <c r="L133" i="20"/>
  <c r="I133" i="20"/>
  <c r="AO131" i="20"/>
  <c r="AL131" i="20"/>
  <c r="AI131" i="20"/>
  <c r="AF131" i="20"/>
  <c r="AC131" i="20"/>
  <c r="Z131" i="20"/>
  <c r="W131" i="20"/>
  <c r="T131" i="20"/>
  <c r="Q131" i="20"/>
  <c r="N131" i="20"/>
  <c r="K131" i="20"/>
  <c r="H131" i="20"/>
  <c r="AP130" i="20"/>
  <c r="AM130" i="20"/>
  <c r="AJ130" i="20"/>
  <c r="AG130" i="20"/>
  <c r="AD130" i="20"/>
  <c r="AA130" i="20"/>
  <c r="X130" i="20"/>
  <c r="U130" i="20"/>
  <c r="R130" i="20"/>
  <c r="O130" i="20"/>
  <c r="L130" i="20"/>
  <c r="I130" i="20"/>
  <c r="AP127" i="20"/>
  <c r="AM127" i="20"/>
  <c r="AJ127" i="20"/>
  <c r="AG127" i="20"/>
  <c r="AD127" i="20"/>
  <c r="AA127" i="20"/>
  <c r="X127" i="20"/>
  <c r="U127" i="20"/>
  <c r="R127" i="20"/>
  <c r="O127" i="20"/>
  <c r="L127" i="20"/>
  <c r="I127" i="20"/>
  <c r="AP125" i="20"/>
  <c r="AM125" i="20"/>
  <c r="AJ125" i="20"/>
  <c r="AG125" i="20"/>
  <c r="AD125" i="20"/>
  <c r="AA125" i="20"/>
  <c r="X125" i="20"/>
  <c r="U125" i="20"/>
  <c r="R125" i="20"/>
  <c r="O125" i="20"/>
  <c r="L125" i="20"/>
  <c r="I125" i="20"/>
  <c r="AO124" i="20"/>
  <c r="AL124" i="20"/>
  <c r="AI124" i="20"/>
  <c r="AF124" i="20"/>
  <c r="AC124" i="20"/>
  <c r="Z124" i="20"/>
  <c r="W124" i="20"/>
  <c r="T124" i="20"/>
  <c r="Q124" i="20"/>
  <c r="N124" i="20"/>
  <c r="K124" i="20"/>
  <c r="H124" i="20"/>
  <c r="AO121" i="20"/>
  <c r="AL121" i="20"/>
  <c r="AI121" i="20"/>
  <c r="AF121" i="20"/>
  <c r="AC121" i="20"/>
  <c r="Z121" i="20"/>
  <c r="W121" i="20"/>
  <c r="T121" i="20"/>
  <c r="Q121" i="20"/>
  <c r="N121" i="20"/>
  <c r="K121" i="20"/>
  <c r="H121" i="20"/>
  <c r="AP120" i="20"/>
  <c r="AM120" i="20"/>
  <c r="AJ120" i="20"/>
  <c r="AG120" i="20"/>
  <c r="AD120" i="20"/>
  <c r="AA120" i="20"/>
  <c r="X120" i="20"/>
  <c r="U120" i="20"/>
  <c r="R120" i="20"/>
  <c r="O120" i="20"/>
  <c r="L120" i="20"/>
  <c r="I120" i="20"/>
  <c r="AP117" i="20"/>
  <c r="AM117" i="20"/>
  <c r="AJ117" i="20"/>
  <c r="AG117" i="20"/>
  <c r="AD117" i="20"/>
  <c r="AA117" i="20"/>
  <c r="X117" i="20"/>
  <c r="U117" i="20"/>
  <c r="R117" i="20"/>
  <c r="O117" i="20"/>
  <c r="L117" i="20"/>
  <c r="I117" i="20"/>
  <c r="AP115" i="20"/>
  <c r="AM115" i="20"/>
  <c r="AJ115" i="20"/>
  <c r="AG115" i="20"/>
  <c r="AD115" i="20"/>
  <c r="AA115" i="20"/>
  <c r="X115" i="20"/>
  <c r="U115" i="20"/>
  <c r="R115" i="20"/>
  <c r="O115" i="20"/>
  <c r="L115" i="20"/>
  <c r="I115" i="20"/>
  <c r="AO114" i="20"/>
  <c r="AO111" i="20" s="1"/>
  <c r="AO110" i="20" s="1"/>
  <c r="AL114" i="20"/>
  <c r="AL111" i="20" s="1"/>
  <c r="AI114" i="20"/>
  <c r="AI111" i="20" s="1"/>
  <c r="AF114" i="20"/>
  <c r="AF111" i="20" s="1"/>
  <c r="AC114" i="20"/>
  <c r="AC111" i="20" s="1"/>
  <c r="Z114" i="20"/>
  <c r="Z111" i="20" s="1"/>
  <c r="W114" i="20"/>
  <c r="W111" i="20" s="1"/>
  <c r="T114" i="20"/>
  <c r="T111" i="20" s="1"/>
  <c r="Q114" i="20"/>
  <c r="Q111" i="20" s="1"/>
  <c r="N114" i="20"/>
  <c r="N111" i="20" s="1"/>
  <c r="K114" i="20"/>
  <c r="K111" i="20" s="1"/>
  <c r="H114" i="20"/>
  <c r="H111" i="20" s="1"/>
  <c r="AP109" i="20"/>
  <c r="AM109" i="20"/>
  <c r="AJ109" i="20"/>
  <c r="AG109" i="20"/>
  <c r="AD109" i="20"/>
  <c r="AA109" i="20"/>
  <c r="X109" i="20"/>
  <c r="U109" i="20"/>
  <c r="R109" i="20"/>
  <c r="O109" i="20"/>
  <c r="L109" i="20"/>
  <c r="I109" i="20"/>
  <c r="AP108" i="20"/>
  <c r="AM108" i="20"/>
  <c r="AJ108" i="20"/>
  <c r="AG108" i="20"/>
  <c r="AD108" i="20"/>
  <c r="AA108" i="20"/>
  <c r="X108" i="20"/>
  <c r="U108" i="20"/>
  <c r="R108" i="20"/>
  <c r="O108" i="20"/>
  <c r="L108" i="20"/>
  <c r="I108" i="20"/>
  <c r="AP107" i="20"/>
  <c r="AM107" i="20"/>
  <c r="AJ107" i="20"/>
  <c r="AG107" i="20"/>
  <c r="AD107" i="20"/>
  <c r="AA107" i="20"/>
  <c r="X107" i="20"/>
  <c r="U107" i="20"/>
  <c r="R107" i="20"/>
  <c r="O107" i="20"/>
  <c r="L107" i="20"/>
  <c r="I107" i="20"/>
  <c r="AP106" i="20"/>
  <c r="AM106" i="20"/>
  <c r="AJ106" i="20"/>
  <c r="AG106" i="20"/>
  <c r="AD106" i="20"/>
  <c r="AA106" i="20"/>
  <c r="X106" i="20"/>
  <c r="U106" i="20"/>
  <c r="R106" i="20"/>
  <c r="O106" i="20"/>
  <c r="L106" i="20"/>
  <c r="I106" i="20"/>
  <c r="AP105" i="20"/>
  <c r="AM105" i="20"/>
  <c r="AJ105" i="20"/>
  <c r="AG105" i="20"/>
  <c r="AD105" i="20"/>
  <c r="AA105" i="20"/>
  <c r="X105" i="20"/>
  <c r="U105" i="20"/>
  <c r="R105" i="20"/>
  <c r="O105" i="20"/>
  <c r="L105" i="20"/>
  <c r="I105" i="20"/>
  <c r="AO104" i="20"/>
  <c r="AN104" i="20"/>
  <c r="AL104" i="20"/>
  <c r="AK104" i="20"/>
  <c r="AI104" i="20"/>
  <c r="AH104" i="20"/>
  <c r="AF104" i="20"/>
  <c r="AE104" i="20"/>
  <c r="AC104" i="20"/>
  <c r="AB104" i="20"/>
  <c r="Z104" i="20"/>
  <c r="Y104" i="20"/>
  <c r="W104" i="20"/>
  <c r="V104" i="20"/>
  <c r="T104" i="20"/>
  <c r="S104" i="20"/>
  <c r="Q104" i="20"/>
  <c r="P104" i="20"/>
  <c r="N104" i="20"/>
  <c r="M104" i="20"/>
  <c r="K104" i="20"/>
  <c r="J104" i="20"/>
  <c r="H104" i="20"/>
  <c r="G104" i="20"/>
  <c r="I103" i="20"/>
  <c r="I102" i="20"/>
  <c r="I101" i="20"/>
  <c r="I99" i="20"/>
  <c r="I97" i="20"/>
  <c r="I96" i="20"/>
  <c r="AS95" i="20"/>
  <c r="I95" i="20"/>
  <c r="I94" i="20"/>
  <c r="AO93" i="20"/>
  <c r="AN93" i="20"/>
  <c r="AL93" i="20"/>
  <c r="AK93" i="20"/>
  <c r="AI93" i="20"/>
  <c r="AH93" i="20"/>
  <c r="AF93" i="20"/>
  <c r="AE93" i="20"/>
  <c r="AC93" i="20"/>
  <c r="AB93" i="20"/>
  <c r="Z93" i="20"/>
  <c r="Y93" i="20"/>
  <c r="W93" i="20"/>
  <c r="V93" i="20"/>
  <c r="T93" i="20"/>
  <c r="S93" i="20"/>
  <c r="Q93" i="20"/>
  <c r="P93" i="20"/>
  <c r="N93" i="20"/>
  <c r="M93" i="20"/>
  <c r="K93" i="20"/>
  <c r="J93" i="20"/>
  <c r="H93" i="20"/>
  <c r="G93" i="20"/>
  <c r="AS92" i="20"/>
  <c r="I91" i="20"/>
  <c r="I89" i="20"/>
  <c r="AO87" i="20"/>
  <c r="AN87" i="20"/>
  <c r="AL87" i="20"/>
  <c r="AI87" i="20"/>
  <c r="AH87" i="20"/>
  <c r="AF87" i="20"/>
  <c r="AC87" i="20"/>
  <c r="AB87" i="20"/>
  <c r="Z87" i="20"/>
  <c r="W87" i="20"/>
  <c r="V87" i="20"/>
  <c r="T87" i="20"/>
  <c r="Q87" i="20"/>
  <c r="P87" i="20"/>
  <c r="N87" i="20"/>
  <c r="K87" i="20"/>
  <c r="J87" i="20"/>
  <c r="H87" i="20"/>
  <c r="AP86" i="20"/>
  <c r="AM86" i="20"/>
  <c r="AJ86" i="20"/>
  <c r="AG86" i="20"/>
  <c r="AD86" i="20"/>
  <c r="AA86" i="20"/>
  <c r="X86" i="20"/>
  <c r="U86" i="20"/>
  <c r="R86" i="20"/>
  <c r="O86" i="20"/>
  <c r="L86" i="20"/>
  <c r="I85" i="20"/>
  <c r="AO84" i="20"/>
  <c r="AL84" i="20"/>
  <c r="AK84" i="20"/>
  <c r="AI84" i="20"/>
  <c r="AF84" i="20"/>
  <c r="AE84" i="20"/>
  <c r="AC84" i="20"/>
  <c r="AC83" i="20" s="1"/>
  <c r="AC82" i="20" s="1"/>
  <c r="Z84" i="20"/>
  <c r="Y84" i="20"/>
  <c r="W84" i="20"/>
  <c r="T84" i="20"/>
  <c r="S84" i="20"/>
  <c r="Q84" i="20"/>
  <c r="N84" i="20"/>
  <c r="M84" i="20"/>
  <c r="K84" i="20"/>
  <c r="H84" i="20"/>
  <c r="G84" i="20"/>
  <c r="AP81" i="20"/>
  <c r="AM81" i="20"/>
  <c r="AJ81" i="20"/>
  <c r="AG81" i="20"/>
  <c r="AD81" i="20"/>
  <c r="AA81" i="20"/>
  <c r="X81" i="20"/>
  <c r="U81" i="20"/>
  <c r="R81" i="20"/>
  <c r="O81" i="20"/>
  <c r="L81" i="20"/>
  <c r="I81" i="20"/>
  <c r="AP80" i="20"/>
  <c r="AM80" i="20"/>
  <c r="AJ80" i="20"/>
  <c r="AG80" i="20"/>
  <c r="AD80" i="20"/>
  <c r="AA80" i="20"/>
  <c r="X80" i="20"/>
  <c r="U80" i="20"/>
  <c r="R80" i="20"/>
  <c r="O80" i="20"/>
  <c r="L80" i="20"/>
  <c r="I80" i="20"/>
  <c r="AP79" i="20"/>
  <c r="AM79" i="20"/>
  <c r="AJ79" i="20"/>
  <c r="AG79" i="20"/>
  <c r="AD79" i="20"/>
  <c r="AA79" i="20"/>
  <c r="X79" i="20"/>
  <c r="U79" i="20"/>
  <c r="R79" i="20"/>
  <c r="O79" i="20"/>
  <c r="L79" i="20"/>
  <c r="I79" i="20"/>
  <c r="AP78" i="20"/>
  <c r="AM78" i="20"/>
  <c r="AJ78" i="20"/>
  <c r="AG78" i="20"/>
  <c r="AD78" i="20"/>
  <c r="AA78" i="20"/>
  <c r="X78" i="20"/>
  <c r="U78" i="20"/>
  <c r="R78" i="20"/>
  <c r="O78" i="20"/>
  <c r="L78" i="20"/>
  <c r="I78" i="20"/>
  <c r="AP77" i="20"/>
  <c r="AM77" i="20"/>
  <c r="AJ77" i="20"/>
  <c r="AG77" i="20"/>
  <c r="AD77" i="20"/>
  <c r="AA77" i="20"/>
  <c r="X77" i="20"/>
  <c r="U77" i="20"/>
  <c r="R77" i="20"/>
  <c r="O77" i="20"/>
  <c r="L77" i="20"/>
  <c r="I77" i="20"/>
  <c r="AP76" i="20"/>
  <c r="AM76" i="20"/>
  <c r="AJ76" i="20"/>
  <c r="AG76" i="20"/>
  <c r="AD76" i="20"/>
  <c r="AA76" i="20"/>
  <c r="X76" i="20"/>
  <c r="U76" i="20"/>
  <c r="R76" i="20"/>
  <c r="O76" i="20"/>
  <c r="L76" i="20"/>
  <c r="I76" i="20"/>
  <c r="AO75" i="20"/>
  <c r="AN75" i="20"/>
  <c r="AL75" i="20"/>
  <c r="AK75" i="20"/>
  <c r="AI75" i="20"/>
  <c r="AH75" i="20"/>
  <c r="AF75" i="20"/>
  <c r="AE75" i="20"/>
  <c r="AC75" i="20"/>
  <c r="AB75" i="20"/>
  <c r="Z75" i="20"/>
  <c r="Y75" i="20"/>
  <c r="W75" i="20"/>
  <c r="V75" i="20"/>
  <c r="T75" i="20"/>
  <c r="S75" i="20"/>
  <c r="Q75" i="20"/>
  <c r="P75" i="20"/>
  <c r="N75" i="20"/>
  <c r="M75" i="20"/>
  <c r="K75" i="20"/>
  <c r="J75" i="20"/>
  <c r="H75" i="20"/>
  <c r="G75" i="20"/>
  <c r="AP74" i="20"/>
  <c r="AM74" i="20"/>
  <c r="AJ74" i="20"/>
  <c r="AG74" i="20"/>
  <c r="AD74" i="20"/>
  <c r="AA74" i="20"/>
  <c r="X74" i="20"/>
  <c r="U74" i="20"/>
  <c r="R74" i="20"/>
  <c r="O74" i="20"/>
  <c r="L74" i="20"/>
  <c r="I74" i="20"/>
  <c r="AO72" i="20"/>
  <c r="AL72" i="20"/>
  <c r="AI72" i="20"/>
  <c r="AF72" i="20"/>
  <c r="AC72" i="20"/>
  <c r="Z72" i="20"/>
  <c r="W72" i="20"/>
  <c r="T72" i="20"/>
  <c r="Q72" i="20"/>
  <c r="N72" i="20"/>
  <c r="K72" i="20"/>
  <c r="H72" i="20"/>
  <c r="I71" i="20"/>
  <c r="AP68" i="20"/>
  <c r="AM68" i="20"/>
  <c r="AJ68" i="20"/>
  <c r="AG68" i="20"/>
  <c r="AD68" i="20"/>
  <c r="AA68" i="20"/>
  <c r="X68" i="20"/>
  <c r="U68" i="20"/>
  <c r="R68" i="20"/>
  <c r="O68" i="20"/>
  <c r="L68" i="20"/>
  <c r="I68" i="20"/>
  <c r="AO67" i="20"/>
  <c r="AL67" i="20"/>
  <c r="AI67" i="20"/>
  <c r="AF67" i="20"/>
  <c r="AC67" i="20"/>
  <c r="Z67" i="20"/>
  <c r="W67" i="20"/>
  <c r="T67" i="20"/>
  <c r="Q67" i="20"/>
  <c r="N67" i="20"/>
  <c r="K67" i="20"/>
  <c r="H67" i="20"/>
  <c r="I66" i="20"/>
  <c r="AO63" i="20"/>
  <c r="AL63" i="20"/>
  <c r="AI63" i="20"/>
  <c r="AF63" i="20"/>
  <c r="AC63" i="20"/>
  <c r="Z63" i="20"/>
  <c r="W63" i="20"/>
  <c r="T63" i="20"/>
  <c r="Q63" i="20"/>
  <c r="N63" i="20"/>
  <c r="K63" i="20"/>
  <c r="H63" i="20"/>
  <c r="AP62" i="20"/>
  <c r="AM62" i="20"/>
  <c r="AJ62" i="20"/>
  <c r="AG62" i="20"/>
  <c r="AD62" i="20"/>
  <c r="AA62" i="20"/>
  <c r="X62" i="20"/>
  <c r="U62" i="20"/>
  <c r="R62" i="20"/>
  <c r="O62" i="20"/>
  <c r="L62" i="20"/>
  <c r="I62" i="20"/>
  <c r="AS61" i="20"/>
  <c r="AO60" i="20"/>
  <c r="AN60" i="20"/>
  <c r="AL60" i="20"/>
  <c r="AK60" i="20"/>
  <c r="AI60" i="20"/>
  <c r="AH60" i="20"/>
  <c r="AF60" i="20"/>
  <c r="AE60" i="20"/>
  <c r="AC60" i="20"/>
  <c r="AB60" i="20"/>
  <c r="Z60" i="20"/>
  <c r="Y60" i="20"/>
  <c r="W60" i="20"/>
  <c r="V60" i="20"/>
  <c r="T60" i="20"/>
  <c r="S60" i="20"/>
  <c r="Q60" i="20"/>
  <c r="P60" i="20"/>
  <c r="N60" i="20"/>
  <c r="M60" i="20"/>
  <c r="K60" i="20"/>
  <c r="J60" i="20"/>
  <c r="H60" i="20"/>
  <c r="G60" i="20"/>
  <c r="AP59" i="20"/>
  <c r="AM59" i="20"/>
  <c r="AJ59" i="20"/>
  <c r="AG59" i="20"/>
  <c r="AD59" i="20"/>
  <c r="AA59" i="20"/>
  <c r="X59" i="20"/>
  <c r="U59" i="20"/>
  <c r="R59" i="20"/>
  <c r="O59" i="20"/>
  <c r="L59" i="20"/>
  <c r="I59" i="20"/>
  <c r="AO57" i="20"/>
  <c r="AL57" i="20"/>
  <c r="AI57" i="20"/>
  <c r="AF57" i="20"/>
  <c r="AC57" i="20"/>
  <c r="Z57" i="20"/>
  <c r="W57" i="20"/>
  <c r="T57" i="20"/>
  <c r="Q57" i="20"/>
  <c r="N57" i="20"/>
  <c r="K57" i="20"/>
  <c r="H57" i="20"/>
  <c r="AP56" i="20"/>
  <c r="AM56" i="20"/>
  <c r="AJ56" i="20"/>
  <c r="AG56" i="20"/>
  <c r="AD56" i="20"/>
  <c r="AA56" i="20"/>
  <c r="X56" i="20"/>
  <c r="U56" i="20"/>
  <c r="R56" i="20"/>
  <c r="O56" i="20"/>
  <c r="L56" i="20"/>
  <c r="I56" i="20"/>
  <c r="AP53" i="20"/>
  <c r="AM53" i="20"/>
  <c r="AJ53" i="20"/>
  <c r="AG53" i="20"/>
  <c r="AD53" i="20"/>
  <c r="AA53" i="20"/>
  <c r="X53" i="20"/>
  <c r="U53" i="20"/>
  <c r="R53" i="20"/>
  <c r="O53" i="20"/>
  <c r="L53" i="20"/>
  <c r="I53" i="20"/>
  <c r="AP51" i="20"/>
  <c r="AM51" i="20"/>
  <c r="AJ51" i="20"/>
  <c r="AG51" i="20"/>
  <c r="AD51" i="20"/>
  <c r="AA51" i="20"/>
  <c r="X51" i="20"/>
  <c r="U51" i="20"/>
  <c r="R51" i="20"/>
  <c r="O51" i="20"/>
  <c r="L51" i="20"/>
  <c r="I51" i="20"/>
  <c r="AO50" i="20"/>
  <c r="AO47" i="20" s="1"/>
  <c r="AL50" i="20"/>
  <c r="AL47" i="20" s="1"/>
  <c r="AI50" i="20"/>
  <c r="AI47" i="20" s="1"/>
  <c r="AF50" i="20"/>
  <c r="AF47" i="20" s="1"/>
  <c r="AC50" i="20"/>
  <c r="AC47" i="20" s="1"/>
  <c r="Z50" i="20"/>
  <c r="Z47" i="20" s="1"/>
  <c r="W50" i="20"/>
  <c r="W47" i="20" s="1"/>
  <c r="T50" i="20"/>
  <c r="T47" i="20" s="1"/>
  <c r="Q50" i="20"/>
  <c r="Q47" i="20" s="1"/>
  <c r="N50" i="20"/>
  <c r="K50" i="20"/>
  <c r="K47" i="20" s="1"/>
  <c r="H50" i="20"/>
  <c r="H47" i="20" s="1"/>
  <c r="N47" i="20"/>
  <c r="AP46" i="20"/>
  <c r="AM46" i="20"/>
  <c r="AJ46" i="20"/>
  <c r="AG46" i="20"/>
  <c r="AD46" i="20"/>
  <c r="AA46" i="20"/>
  <c r="X46" i="20"/>
  <c r="U46" i="20"/>
  <c r="R46" i="20"/>
  <c r="O46" i="20"/>
  <c r="L46" i="20"/>
  <c r="I46" i="20"/>
  <c r="AR42" i="20"/>
  <c r="AQ42" i="20"/>
  <c r="AP42" i="20"/>
  <c r="AM42" i="20"/>
  <c r="AJ42" i="20"/>
  <c r="AG42" i="20"/>
  <c r="AD42" i="20"/>
  <c r="AA42" i="20"/>
  <c r="X42" i="20"/>
  <c r="U42" i="20"/>
  <c r="R42" i="20"/>
  <c r="O42" i="20"/>
  <c r="L42" i="20"/>
  <c r="I42" i="20"/>
  <c r="AR41" i="20"/>
  <c r="AQ41" i="20"/>
  <c r="AP41" i="20"/>
  <c r="AM41" i="20"/>
  <c r="AJ41" i="20"/>
  <c r="AG41" i="20"/>
  <c r="AD41" i="20"/>
  <c r="AA41" i="20"/>
  <c r="X41" i="20"/>
  <c r="U41" i="20"/>
  <c r="R41" i="20"/>
  <c r="O41" i="20"/>
  <c r="L41" i="20"/>
  <c r="I41" i="20"/>
  <c r="AR40" i="20"/>
  <c r="AQ40" i="20"/>
  <c r="AP40" i="20"/>
  <c r="AM40" i="20"/>
  <c r="AJ40" i="20"/>
  <c r="AG40" i="20"/>
  <c r="AD40" i="20"/>
  <c r="AA40" i="20"/>
  <c r="X40" i="20"/>
  <c r="U40" i="20"/>
  <c r="R40" i="20"/>
  <c r="O40" i="20"/>
  <c r="L40" i="20"/>
  <c r="I40" i="20"/>
  <c r="AR39" i="20"/>
  <c r="AQ39" i="20"/>
  <c r="AP39" i="20"/>
  <c r="AM39" i="20"/>
  <c r="AJ39" i="20"/>
  <c r="AG39" i="20"/>
  <c r="AD39" i="20"/>
  <c r="AA39" i="20"/>
  <c r="X39" i="20"/>
  <c r="U39" i="20"/>
  <c r="R39" i="20"/>
  <c r="O39" i="20"/>
  <c r="L39" i="20"/>
  <c r="I39" i="20"/>
  <c r="AO38" i="20"/>
  <c r="AN38" i="20"/>
  <c r="AL38" i="20"/>
  <c r="AK38" i="20"/>
  <c r="AI38" i="20"/>
  <c r="AH38" i="20"/>
  <c r="AJ38" i="20" s="1"/>
  <c r="AF38" i="20"/>
  <c r="AE38" i="20"/>
  <c r="AC38" i="20"/>
  <c r="AB38" i="20"/>
  <c r="Z38" i="20"/>
  <c r="Y38" i="20"/>
  <c r="W38" i="20"/>
  <c r="V38" i="20"/>
  <c r="T38" i="20"/>
  <c r="S38" i="20"/>
  <c r="Q38" i="20"/>
  <c r="P38" i="20"/>
  <c r="N38" i="20"/>
  <c r="M38" i="20"/>
  <c r="K38" i="20"/>
  <c r="J38" i="20"/>
  <c r="H38" i="20"/>
  <c r="G38" i="20"/>
  <c r="AR37" i="20"/>
  <c r="AQ37" i="20"/>
  <c r="AP37" i="20"/>
  <c r="AM37" i="20"/>
  <c r="AJ37" i="20"/>
  <c r="AG37" i="20"/>
  <c r="AD37" i="20"/>
  <c r="AA37" i="20"/>
  <c r="X37" i="20"/>
  <c r="U37" i="20"/>
  <c r="R37" i="20"/>
  <c r="O37" i="20"/>
  <c r="L37" i="20"/>
  <c r="I37" i="20"/>
  <c r="AR36" i="20"/>
  <c r="AQ36" i="20"/>
  <c r="AP36" i="20"/>
  <c r="AM36" i="20"/>
  <c r="AJ36" i="20"/>
  <c r="AG36" i="20"/>
  <c r="AD36" i="20"/>
  <c r="AA36" i="20"/>
  <c r="X36" i="20"/>
  <c r="U36" i="20"/>
  <c r="R36" i="20"/>
  <c r="O36" i="20"/>
  <c r="L36" i="20"/>
  <c r="I36" i="20"/>
  <c r="AR35" i="20"/>
  <c r="AQ35" i="20"/>
  <c r="AP35" i="20"/>
  <c r="AM35" i="20"/>
  <c r="AJ35" i="20"/>
  <c r="AG35" i="20"/>
  <c r="AD35" i="20"/>
  <c r="AA35" i="20"/>
  <c r="X35" i="20"/>
  <c r="U35" i="20"/>
  <c r="R35" i="20"/>
  <c r="O35" i="20"/>
  <c r="L35" i="20"/>
  <c r="I35" i="20"/>
  <c r="AR34" i="20"/>
  <c r="AQ34" i="20"/>
  <c r="AP34" i="20"/>
  <c r="AM34" i="20"/>
  <c r="AJ34" i="20"/>
  <c r="AG34" i="20"/>
  <c r="AD34" i="20"/>
  <c r="AA34" i="20"/>
  <c r="X34" i="20"/>
  <c r="U34" i="20"/>
  <c r="R34" i="20"/>
  <c r="O34" i="20"/>
  <c r="L34" i="20"/>
  <c r="I34" i="20"/>
  <c r="AR33" i="20"/>
  <c r="AQ33" i="20"/>
  <c r="AP33" i="20"/>
  <c r="AM33" i="20"/>
  <c r="AJ33" i="20"/>
  <c r="AG33" i="20"/>
  <c r="AD33" i="20"/>
  <c r="AA33" i="20"/>
  <c r="X33" i="20"/>
  <c r="U33" i="20"/>
  <c r="R33" i="20"/>
  <c r="O33" i="20"/>
  <c r="L33" i="20"/>
  <c r="I33" i="20"/>
  <c r="AO32" i="20"/>
  <c r="AN32" i="20"/>
  <c r="AL32" i="20"/>
  <c r="AK32" i="20"/>
  <c r="AI32" i="20"/>
  <c r="AH32" i="20"/>
  <c r="AF32" i="20"/>
  <c r="AE32" i="20"/>
  <c r="AC32" i="20"/>
  <c r="AB32" i="20"/>
  <c r="AD32" i="20" s="1"/>
  <c r="Z32" i="20"/>
  <c r="Y32" i="20"/>
  <c r="W32" i="20"/>
  <c r="V32" i="20"/>
  <c r="T32" i="20"/>
  <c r="S32" i="20"/>
  <c r="Q32" i="20"/>
  <c r="P32" i="20"/>
  <c r="N32" i="20"/>
  <c r="M32" i="20"/>
  <c r="K32" i="20"/>
  <c r="J32" i="20"/>
  <c r="L32" i="20" s="1"/>
  <c r="H32" i="20"/>
  <c r="G32" i="20"/>
  <c r="AR31" i="20"/>
  <c r="AQ31" i="20"/>
  <c r="AP31" i="20"/>
  <c r="AM31" i="20"/>
  <c r="AJ31" i="20"/>
  <c r="AG31" i="20"/>
  <c r="AD31" i="20"/>
  <c r="AA31" i="20"/>
  <c r="X31" i="20"/>
  <c r="U31" i="20"/>
  <c r="R31" i="20"/>
  <c r="O31" i="20"/>
  <c r="L31" i="20"/>
  <c r="I31" i="20"/>
  <c r="AR30" i="20"/>
  <c r="AQ30" i="20"/>
  <c r="AP30" i="20"/>
  <c r="AM30" i="20"/>
  <c r="AJ30" i="20"/>
  <c r="AG30" i="20"/>
  <c r="AD30" i="20"/>
  <c r="AA30" i="20"/>
  <c r="X30" i="20"/>
  <c r="U30" i="20"/>
  <c r="R30" i="20"/>
  <c r="O30" i="20"/>
  <c r="L30" i="20"/>
  <c r="I30" i="20"/>
  <c r="AR29" i="20"/>
  <c r="AQ29" i="20"/>
  <c r="AP29" i="20"/>
  <c r="AM29" i="20"/>
  <c r="AJ29" i="20"/>
  <c r="AG29" i="20"/>
  <c r="AD29" i="20"/>
  <c r="AA29" i="20"/>
  <c r="X29" i="20"/>
  <c r="U29" i="20"/>
  <c r="R29" i="20"/>
  <c r="O29" i="20"/>
  <c r="L29" i="20"/>
  <c r="I29" i="20"/>
  <c r="AR28" i="20"/>
  <c r="AQ28" i="20"/>
  <c r="AP28" i="20"/>
  <c r="AM28" i="20"/>
  <c r="AJ28" i="20"/>
  <c r="AG28" i="20"/>
  <c r="AD28" i="20"/>
  <c r="AA28" i="20"/>
  <c r="X28" i="20"/>
  <c r="U28" i="20"/>
  <c r="R28" i="20"/>
  <c r="O28" i="20"/>
  <c r="L28" i="20"/>
  <c r="I28" i="20"/>
  <c r="AR27" i="20"/>
  <c r="AQ27" i="20"/>
  <c r="AP27" i="20"/>
  <c r="AM27" i="20"/>
  <c r="AJ27" i="20"/>
  <c r="AG27" i="20"/>
  <c r="AD27" i="20"/>
  <c r="AA27" i="20"/>
  <c r="X27" i="20"/>
  <c r="U27" i="20"/>
  <c r="R27" i="20"/>
  <c r="O27" i="20"/>
  <c r="L27" i="20"/>
  <c r="I27" i="20"/>
  <c r="AR26" i="20"/>
  <c r="AQ26" i="20"/>
  <c r="AP26" i="20"/>
  <c r="AM26" i="20"/>
  <c r="AJ26" i="20"/>
  <c r="AG26" i="20"/>
  <c r="AD26" i="20"/>
  <c r="AA26" i="20"/>
  <c r="X26" i="20"/>
  <c r="U26" i="20"/>
  <c r="R26" i="20"/>
  <c r="O26" i="20"/>
  <c r="L26" i="20"/>
  <c r="I26" i="20"/>
  <c r="AR25" i="20"/>
  <c r="AQ25" i="20"/>
  <c r="AP25" i="20"/>
  <c r="AM25" i="20"/>
  <c r="AJ25" i="20"/>
  <c r="AG25" i="20"/>
  <c r="AD25" i="20"/>
  <c r="AA25" i="20"/>
  <c r="X25" i="20"/>
  <c r="U25" i="20"/>
  <c r="R25" i="20"/>
  <c r="O25" i="20"/>
  <c r="L25" i="20"/>
  <c r="I25" i="20"/>
  <c r="AR24" i="20"/>
  <c r="AQ24" i="20"/>
  <c r="AP24" i="20"/>
  <c r="AM24" i="20"/>
  <c r="AJ24" i="20"/>
  <c r="AG24" i="20"/>
  <c r="AD24" i="20"/>
  <c r="AA24" i="20"/>
  <c r="X24" i="20"/>
  <c r="U24" i="20"/>
  <c r="R24" i="20"/>
  <c r="O24" i="20"/>
  <c r="L24" i="20"/>
  <c r="I24" i="20"/>
  <c r="AR23" i="20"/>
  <c r="AQ23" i="20"/>
  <c r="AP23" i="20"/>
  <c r="AM23" i="20"/>
  <c r="AJ23" i="20"/>
  <c r="AG23" i="20"/>
  <c r="AD23" i="20"/>
  <c r="AA23" i="20"/>
  <c r="X23" i="20"/>
  <c r="U23" i="20"/>
  <c r="R23" i="20"/>
  <c r="O23" i="20"/>
  <c r="L23" i="20"/>
  <c r="I23" i="20"/>
  <c r="AR22" i="20"/>
  <c r="AQ22" i="20"/>
  <c r="AP22" i="20"/>
  <c r="AM22" i="20"/>
  <c r="AJ22" i="20"/>
  <c r="AG22" i="20"/>
  <c r="AD22" i="20"/>
  <c r="AA22" i="20"/>
  <c r="X22" i="20"/>
  <c r="U22" i="20"/>
  <c r="R22" i="20"/>
  <c r="O22" i="20"/>
  <c r="L22" i="20"/>
  <c r="I22" i="20"/>
  <c r="AO21" i="20"/>
  <c r="AN21" i="20"/>
  <c r="AN20" i="20" s="1"/>
  <c r="AL21" i="20"/>
  <c r="AK21" i="20"/>
  <c r="AI21" i="20"/>
  <c r="AH21" i="20"/>
  <c r="AH20" i="20" s="1"/>
  <c r="AF21" i="20"/>
  <c r="AE21" i="20"/>
  <c r="AC21" i="20"/>
  <c r="AB21" i="20"/>
  <c r="AB20" i="20" s="1"/>
  <c r="Z21" i="20"/>
  <c r="Z20" i="20" s="1"/>
  <c r="Y21" i="20"/>
  <c r="W21" i="20"/>
  <c r="V21" i="20"/>
  <c r="V20" i="20" s="1"/>
  <c r="T21" i="20"/>
  <c r="S21" i="20"/>
  <c r="U21" i="20" s="1"/>
  <c r="Q21" i="20"/>
  <c r="P21" i="20"/>
  <c r="N21" i="20"/>
  <c r="M21" i="20"/>
  <c r="K21" i="20"/>
  <c r="J21" i="20"/>
  <c r="H21" i="20"/>
  <c r="H20" i="20" s="1"/>
  <c r="G21" i="20"/>
  <c r="G20" i="20" s="1"/>
  <c r="N20" i="20"/>
  <c r="AR19" i="20"/>
  <c r="AQ19" i="20"/>
  <c r="AP19" i="20"/>
  <c r="AM19" i="20"/>
  <c r="AJ19" i="20"/>
  <c r="AG19" i="20"/>
  <c r="AD19" i="20"/>
  <c r="AA19" i="20"/>
  <c r="X19" i="20"/>
  <c r="U19" i="20"/>
  <c r="R19" i="20"/>
  <c r="O19" i="20"/>
  <c r="L19" i="20"/>
  <c r="I19" i="20"/>
  <c r="AR17" i="20"/>
  <c r="AQ17" i="20"/>
  <c r="AP17" i="20"/>
  <c r="AM17" i="20"/>
  <c r="AJ17" i="20"/>
  <c r="AG17" i="20"/>
  <c r="AD17" i="20"/>
  <c r="AA17" i="20"/>
  <c r="X17" i="20"/>
  <c r="U17" i="20"/>
  <c r="R17" i="20"/>
  <c r="O17" i="20"/>
  <c r="L17" i="20"/>
  <c r="I17" i="20"/>
  <c r="AR16" i="20"/>
  <c r="AQ16" i="20"/>
  <c r="AP16" i="20"/>
  <c r="AM16" i="20"/>
  <c r="AJ16" i="20"/>
  <c r="AG16" i="20"/>
  <c r="AD16" i="20"/>
  <c r="AA16" i="20"/>
  <c r="X16" i="20"/>
  <c r="U16" i="20"/>
  <c r="R16" i="20"/>
  <c r="O16" i="20"/>
  <c r="L16" i="20"/>
  <c r="I16" i="20"/>
  <c r="AR15" i="20"/>
  <c r="AQ15" i="20"/>
  <c r="AP15" i="20"/>
  <c r="AM15" i="20"/>
  <c r="AJ15" i="20"/>
  <c r="AG15" i="20"/>
  <c r="AD15" i="20"/>
  <c r="AA15" i="20"/>
  <c r="X15" i="20"/>
  <c r="U15" i="20"/>
  <c r="R15" i="20"/>
  <c r="O15" i="20"/>
  <c r="L15" i="20"/>
  <c r="I15" i="20"/>
  <c r="AR14" i="20"/>
  <c r="AQ14" i="20"/>
  <c r="AP14" i="20"/>
  <c r="AM14" i="20"/>
  <c r="AJ14" i="20"/>
  <c r="AG14" i="20"/>
  <c r="AD14" i="20"/>
  <c r="AA14" i="20"/>
  <c r="X14" i="20"/>
  <c r="U14" i="20"/>
  <c r="R14" i="20"/>
  <c r="O14" i="20"/>
  <c r="L14" i="20"/>
  <c r="I14" i="20"/>
  <c r="AR13" i="20"/>
  <c r="AQ13" i="20"/>
  <c r="AP13" i="20"/>
  <c r="AM13" i="20"/>
  <c r="AJ13" i="20"/>
  <c r="AG13" i="20"/>
  <c r="AD13" i="20"/>
  <c r="AA13" i="20"/>
  <c r="X13" i="20"/>
  <c r="U13" i="20"/>
  <c r="R13" i="20"/>
  <c r="O13" i="20"/>
  <c r="L13" i="20"/>
  <c r="I13" i="20"/>
  <c r="AR12" i="20"/>
  <c r="AQ12" i="20"/>
  <c r="AP12" i="20"/>
  <c r="AM12" i="20"/>
  <c r="AJ12" i="20"/>
  <c r="AG12" i="20"/>
  <c r="AD12" i="20"/>
  <c r="AA12" i="20"/>
  <c r="X12" i="20"/>
  <c r="U12" i="20"/>
  <c r="R12" i="20"/>
  <c r="O12" i="20"/>
  <c r="L12" i="20"/>
  <c r="I12" i="20"/>
  <c r="AR10" i="20"/>
  <c r="AQ10" i="20"/>
  <c r="AP10" i="20"/>
  <c r="AM10" i="20"/>
  <c r="AJ10" i="20"/>
  <c r="AG10" i="20"/>
  <c r="AD10" i="20"/>
  <c r="AA10" i="20"/>
  <c r="X10" i="20"/>
  <c r="U10" i="20"/>
  <c r="R10" i="20"/>
  <c r="O10" i="20"/>
  <c r="L10" i="20"/>
  <c r="I10" i="20"/>
  <c r="AO9" i="20"/>
  <c r="AO18" i="20" s="1"/>
  <c r="AL9" i="20"/>
  <c r="AL18" i="20" s="1"/>
  <c r="AI9" i="20"/>
  <c r="AF9" i="20"/>
  <c r="AF18" i="20" s="1"/>
  <c r="AC9" i="20"/>
  <c r="AC18" i="20" s="1"/>
  <c r="Z9" i="20"/>
  <c r="Z18" i="20" s="1"/>
  <c r="W9" i="20"/>
  <c r="T9" i="20"/>
  <c r="T18" i="20" s="1"/>
  <c r="Q9" i="20"/>
  <c r="Q18" i="20" s="1"/>
  <c r="N9" i="20"/>
  <c r="N18" i="20" s="1"/>
  <c r="N4" i="20" s="1"/>
  <c r="K9" i="20"/>
  <c r="H9" i="20"/>
  <c r="AR8" i="20"/>
  <c r="AQ8" i="20"/>
  <c r="AP8" i="20"/>
  <c r="AM8" i="20"/>
  <c r="AJ8" i="20"/>
  <c r="AG8" i="20"/>
  <c r="AD8" i="20"/>
  <c r="AA8" i="20"/>
  <c r="X8" i="20"/>
  <c r="U8" i="20"/>
  <c r="R8" i="20"/>
  <c r="O8" i="20"/>
  <c r="L8" i="20"/>
  <c r="I8" i="20"/>
  <c r="AR7" i="20"/>
  <c r="AQ7" i="20"/>
  <c r="AP7" i="20"/>
  <c r="AM7" i="20"/>
  <c r="AJ7" i="20"/>
  <c r="AG7" i="20"/>
  <c r="AD7" i="20"/>
  <c r="AA7" i="20"/>
  <c r="X7" i="20"/>
  <c r="U7" i="20"/>
  <c r="R7" i="20"/>
  <c r="O7" i="20"/>
  <c r="L7" i="20"/>
  <c r="I7" i="20"/>
  <c r="AR6" i="20"/>
  <c r="AQ6" i="20"/>
  <c r="AP6" i="20"/>
  <c r="AM6" i="20"/>
  <c r="AJ6" i="20"/>
  <c r="AG6" i="20"/>
  <c r="AD6" i="20"/>
  <c r="AA6" i="20"/>
  <c r="X6" i="20"/>
  <c r="U6" i="20"/>
  <c r="R6" i="20"/>
  <c r="O6" i="20"/>
  <c r="L6" i="20"/>
  <c r="I6" i="20"/>
  <c r="AN9" i="20"/>
  <c r="AH9" i="20"/>
  <c r="AE9" i="20"/>
  <c r="AB9" i="20"/>
  <c r="V9" i="20"/>
  <c r="P9" i="20"/>
  <c r="J9" i="20"/>
  <c r="G9" i="20"/>
  <c r="L191" i="20" l="1"/>
  <c r="AJ191" i="20"/>
  <c r="L225" i="20"/>
  <c r="AJ225" i="20"/>
  <c r="O84" i="20"/>
  <c r="AM84" i="20"/>
  <c r="AJ135" i="20"/>
  <c r="AL83" i="20"/>
  <c r="AL82" i="20" s="1"/>
  <c r="AL45" i="20" s="1"/>
  <c r="U217" i="20"/>
  <c r="AD217" i="20"/>
  <c r="AA104" i="20"/>
  <c r="AM135" i="20"/>
  <c r="T83" i="20"/>
  <c r="T82" i="20" s="1"/>
  <c r="T45" i="20" s="1"/>
  <c r="O32" i="20"/>
  <c r="AL20" i="20"/>
  <c r="R38" i="20"/>
  <c r="W83" i="20"/>
  <c r="W82" i="20" s="1"/>
  <c r="L104" i="20"/>
  <c r="R104" i="20"/>
  <c r="X104" i="20"/>
  <c r="R135" i="20"/>
  <c r="R142" i="20"/>
  <c r="AJ142" i="20"/>
  <c r="AP142" i="20"/>
  <c r="AP171" i="20"/>
  <c r="O176" i="20"/>
  <c r="U176" i="20"/>
  <c r="AP176" i="20"/>
  <c r="R198" i="20"/>
  <c r="AJ198" i="20"/>
  <c r="AP198" i="20"/>
  <c r="N216" i="20"/>
  <c r="N215" i="20" s="1"/>
  <c r="AS19" i="20"/>
  <c r="R32" i="20"/>
  <c r="AP32" i="20"/>
  <c r="AG38" i="20"/>
  <c r="AM38" i="20"/>
  <c r="O60" i="20"/>
  <c r="U60" i="20"/>
  <c r="AA60" i="20"/>
  <c r="AG60" i="20"/>
  <c r="AM60" i="20"/>
  <c r="AS105" i="20"/>
  <c r="AS107" i="20"/>
  <c r="AS108" i="20"/>
  <c r="AS109" i="20"/>
  <c r="O135" i="20"/>
  <c r="U135" i="20"/>
  <c r="AA135" i="20"/>
  <c r="AG142" i="20"/>
  <c r="R176" i="20"/>
  <c r="AM176" i="20"/>
  <c r="AG198" i="20"/>
  <c r="AR93" i="20"/>
  <c r="N83" i="20"/>
  <c r="N82" i="20" s="1"/>
  <c r="J20" i="20"/>
  <c r="P20" i="20"/>
  <c r="AF20" i="20"/>
  <c r="AR32" i="20"/>
  <c r="L75" i="20"/>
  <c r="R75" i="20"/>
  <c r="X75" i="20"/>
  <c r="AD75" i="20"/>
  <c r="AJ75" i="20"/>
  <c r="AP75" i="20"/>
  <c r="Q83" i="20"/>
  <c r="Q82" i="20" s="1"/>
  <c r="Q45" i="20" s="1"/>
  <c r="AA84" i="20"/>
  <c r="AO83" i="20"/>
  <c r="AO82" i="20" s="1"/>
  <c r="AO45" i="20" s="1"/>
  <c r="AO44" i="20" s="1"/>
  <c r="AP87" i="20"/>
  <c r="U104" i="20"/>
  <c r="AD104" i="20"/>
  <c r="AC216" i="20"/>
  <c r="AC215" i="20" s="1"/>
  <c r="AQ80" i="10"/>
  <c r="AQ86" i="10"/>
  <c r="AQ100" i="10"/>
  <c r="AQ105" i="10"/>
  <c r="AQ107" i="10"/>
  <c r="AQ161" i="10"/>
  <c r="AQ164" i="10"/>
  <c r="AQ177" i="10"/>
  <c r="L135" i="20"/>
  <c r="AP135" i="20"/>
  <c r="L142" i="20"/>
  <c r="AA142" i="20"/>
  <c r="AS144" i="20"/>
  <c r="AR160" i="20"/>
  <c r="AS164" i="20"/>
  <c r="AS168" i="20"/>
  <c r="AD191" i="20"/>
  <c r="R192" i="20"/>
  <c r="AJ192" i="20"/>
  <c r="AP192" i="20"/>
  <c r="L198" i="20"/>
  <c r="AA198" i="20"/>
  <c r="AS200" i="20"/>
  <c r="AS204" i="20"/>
  <c r="AS211" i="20"/>
  <c r="AE216" i="20"/>
  <c r="AF216" i="20"/>
  <c r="AF215" i="20" s="1"/>
  <c r="U225" i="20"/>
  <c r="AA225" i="20"/>
  <c r="AA93" i="20"/>
  <c r="AS96" i="20"/>
  <c r="AS97" i="20"/>
  <c r="AM104" i="20"/>
  <c r="T20" i="20"/>
  <c r="T4" i="20" s="1"/>
  <c r="AE20" i="20"/>
  <c r="AK20" i="20"/>
  <c r="AS34" i="20"/>
  <c r="AS36" i="20"/>
  <c r="AQ38" i="20"/>
  <c r="AD38" i="20"/>
  <c r="AP38" i="20"/>
  <c r="AR75" i="20"/>
  <c r="AG75" i="20"/>
  <c r="AR138" i="20"/>
  <c r="AD142" i="20"/>
  <c r="AP160" i="20"/>
  <c r="AF191" i="20"/>
  <c r="AR191" i="20" s="1"/>
  <c r="O192" i="20"/>
  <c r="U191" i="20"/>
  <c r="AM192" i="20"/>
  <c r="AS194" i="20"/>
  <c r="AS195" i="20"/>
  <c r="AD198" i="20"/>
  <c r="AD210" i="20"/>
  <c r="AP210" i="20"/>
  <c r="T216" i="20"/>
  <c r="T215" i="20" s="1"/>
  <c r="R225" i="20"/>
  <c r="AS226" i="20"/>
  <c r="AQ159" i="10"/>
  <c r="AQ153" i="10"/>
  <c r="AQ141" i="10"/>
  <c r="H21" i="13"/>
  <c r="AS7" i="20"/>
  <c r="O21" i="20"/>
  <c r="S20" i="20"/>
  <c r="X21" i="20"/>
  <c r="AD21" i="20"/>
  <c r="AJ21" i="20"/>
  <c r="AP21" i="20"/>
  <c r="X32" i="20"/>
  <c r="AG32" i="20"/>
  <c r="AM32" i="20"/>
  <c r="AS33" i="20"/>
  <c r="AS35" i="20"/>
  <c r="AS37" i="20"/>
  <c r="L38" i="20"/>
  <c r="U38" i="20"/>
  <c r="AA38" i="20"/>
  <c r="AS42" i="20"/>
  <c r="AS46" i="20"/>
  <c r="AR60" i="20"/>
  <c r="AS62" i="20"/>
  <c r="AR63" i="20"/>
  <c r="AR67" i="20"/>
  <c r="AS68" i="20"/>
  <c r="AS71" i="20"/>
  <c r="AR84" i="20"/>
  <c r="H83" i="20"/>
  <c r="AF83" i="20"/>
  <c r="AF82" i="20" s="1"/>
  <c r="AS6" i="20"/>
  <c r="AS8" i="20"/>
  <c r="Z4" i="20"/>
  <c r="AL4" i="20"/>
  <c r="AS12" i="20"/>
  <c r="AS14" i="20"/>
  <c r="AS16" i="20"/>
  <c r="AR21" i="20"/>
  <c r="Y20" i="20"/>
  <c r="AS22" i="20"/>
  <c r="AS24" i="20"/>
  <c r="AS26" i="20"/>
  <c r="AS28" i="20"/>
  <c r="AS30" i="20"/>
  <c r="AQ32" i="20"/>
  <c r="AJ32" i="20"/>
  <c r="X38" i="20"/>
  <c r="AS39" i="20"/>
  <c r="AS41" i="20"/>
  <c r="Z83" i="20"/>
  <c r="Z82" i="20" s="1"/>
  <c r="Z45" i="20" s="1"/>
  <c r="N45" i="20"/>
  <c r="AF4" i="20"/>
  <c r="AS10" i="20"/>
  <c r="AS13" i="20"/>
  <c r="AS15" i="20"/>
  <c r="AS17" i="20"/>
  <c r="L21" i="20"/>
  <c r="R21" i="20"/>
  <c r="AS23" i="20"/>
  <c r="AS25" i="20"/>
  <c r="AS27" i="20"/>
  <c r="AS29" i="20"/>
  <c r="AS31" i="20"/>
  <c r="U32" i="20"/>
  <c r="AA32" i="20"/>
  <c r="AR38" i="20"/>
  <c r="O38" i="20"/>
  <c r="AS40" i="20"/>
  <c r="AF45" i="20"/>
  <c r="AS51" i="20"/>
  <c r="AS56" i="20"/>
  <c r="AR57" i="20"/>
  <c r="AS59" i="20"/>
  <c r="I142" i="20"/>
  <c r="AQ142" i="20"/>
  <c r="AR171" i="20"/>
  <c r="AG171" i="20"/>
  <c r="X191" i="20"/>
  <c r="I198" i="20"/>
  <c r="AQ198" i="20"/>
  <c r="AK70" i="10"/>
  <c r="AK70" i="20"/>
  <c r="X87" i="20"/>
  <c r="L93" i="20"/>
  <c r="R93" i="20"/>
  <c r="X93" i="20"/>
  <c r="AD93" i="20"/>
  <c r="AJ93" i="20"/>
  <c r="AP93" i="20"/>
  <c r="AJ104" i="20"/>
  <c r="T110" i="20"/>
  <c r="AF110" i="20"/>
  <c r="AS115" i="20"/>
  <c r="AS117" i="20"/>
  <c r="AS120" i="20"/>
  <c r="AR131" i="20"/>
  <c r="AQ135" i="20"/>
  <c r="X135" i="20"/>
  <c r="AD135" i="20"/>
  <c r="AS136" i="20"/>
  <c r="AR142" i="20"/>
  <c r="O142" i="20"/>
  <c r="U142" i="20"/>
  <c r="AS145" i="20"/>
  <c r="AS149" i="20"/>
  <c r="AA160" i="20"/>
  <c r="AS165" i="20"/>
  <c r="AS169" i="20"/>
  <c r="AS174" i="20"/>
  <c r="AS175" i="20"/>
  <c r="I176" i="20"/>
  <c r="AQ176" i="20"/>
  <c r="AD176" i="20"/>
  <c r="AS178" i="20"/>
  <c r="AS179" i="20"/>
  <c r="AS182" i="20"/>
  <c r="AR183" i="20"/>
  <c r="AS184" i="20"/>
  <c r="AS189" i="20"/>
  <c r="AQ192" i="20"/>
  <c r="L192" i="20"/>
  <c r="AD192" i="20"/>
  <c r="AS196" i="20"/>
  <c r="AR198" i="20"/>
  <c r="O198" i="20"/>
  <c r="U198" i="20"/>
  <c r="AS201" i="20"/>
  <c r="AS205" i="20"/>
  <c r="L210" i="20"/>
  <c r="AA210" i="20"/>
  <c r="AJ210" i="20"/>
  <c r="AG225" i="20"/>
  <c r="AP225" i="20"/>
  <c r="J7" i="13"/>
  <c r="F7" i="13"/>
  <c r="I21" i="13"/>
  <c r="E21" i="13"/>
  <c r="AR87" i="20"/>
  <c r="AS102" i="20"/>
  <c r="AS103" i="20"/>
  <c r="AR135" i="20"/>
  <c r="AS137" i="20"/>
  <c r="AS172" i="20"/>
  <c r="AR176" i="20"/>
  <c r="AS180" i="20"/>
  <c r="AR192" i="20"/>
  <c r="X192" i="20"/>
  <c r="AS193" i="20"/>
  <c r="AS197" i="20"/>
  <c r="AQ210" i="20"/>
  <c r="AS212" i="20"/>
  <c r="S216" i="20"/>
  <c r="AS223" i="20"/>
  <c r="F21" i="13"/>
  <c r="J21" i="13"/>
  <c r="AR72" i="20"/>
  <c r="AS74" i="20"/>
  <c r="AQ75" i="20"/>
  <c r="O75" i="20"/>
  <c r="AA75" i="20"/>
  <c r="AM75" i="20"/>
  <c r="AS76" i="20"/>
  <c r="AS77" i="20"/>
  <c r="AS78" i="20"/>
  <c r="AS80" i="20"/>
  <c r="AS81" i="20"/>
  <c r="K83" i="20"/>
  <c r="K82" i="20" s="1"/>
  <c r="K45" i="20" s="1"/>
  <c r="AI83" i="20"/>
  <c r="AI82" i="20" s="1"/>
  <c r="AI45" i="20" s="1"/>
  <c r="L87" i="20"/>
  <c r="AJ87" i="20"/>
  <c r="U93" i="20"/>
  <c r="AG93" i="20"/>
  <c r="AS94" i="20"/>
  <c r="AR104" i="20"/>
  <c r="AG104" i="20"/>
  <c r="AP104" i="20"/>
  <c r="AS125" i="20"/>
  <c r="AS133" i="20"/>
  <c r="AG135" i="20"/>
  <c r="X142" i="20"/>
  <c r="AS142" i="20" s="1"/>
  <c r="AM142" i="20"/>
  <c r="AS143" i="20"/>
  <c r="AS146" i="20"/>
  <c r="AS147" i="20"/>
  <c r="AR148" i="20"/>
  <c r="AR154" i="20"/>
  <c r="AS155" i="20"/>
  <c r="AQ160" i="20"/>
  <c r="AD160" i="20"/>
  <c r="AS162" i="20"/>
  <c r="AS166" i="20"/>
  <c r="AS170" i="20"/>
  <c r="P171" i="20"/>
  <c r="R171" i="20" s="1"/>
  <c r="AS173" i="20"/>
  <c r="AA176" i="20"/>
  <c r="AG176" i="20"/>
  <c r="AS181" i="20"/>
  <c r="AR185" i="20"/>
  <c r="AS186" i="20"/>
  <c r="AS187" i="20"/>
  <c r="AS190" i="20"/>
  <c r="G191" i="20"/>
  <c r="AG191" i="20"/>
  <c r="U192" i="20"/>
  <c r="AA192" i="20"/>
  <c r="X198" i="20"/>
  <c r="AM198" i="20"/>
  <c r="AS199" i="20"/>
  <c r="AS202" i="20"/>
  <c r="AS203" i="20"/>
  <c r="AS206" i="20"/>
  <c r="AR210" i="20"/>
  <c r="O210" i="20"/>
  <c r="X210" i="20"/>
  <c r="AM210" i="20"/>
  <c r="AR217" i="20"/>
  <c r="AQ225" i="20"/>
  <c r="X225" i="20"/>
  <c r="AD225" i="20"/>
  <c r="AS227" i="20"/>
  <c r="AS228" i="20"/>
  <c r="G21" i="13"/>
  <c r="AQ60" i="20"/>
  <c r="AD60" i="20"/>
  <c r="AP60" i="20"/>
  <c r="R60" i="20"/>
  <c r="AR114" i="20"/>
  <c r="AR121" i="20"/>
  <c r="AR124" i="20"/>
  <c r="AS107" i="10"/>
  <c r="AQ37" i="10"/>
  <c r="AS98" i="10"/>
  <c r="AQ98" i="10"/>
  <c r="AQ66" i="10"/>
  <c r="AS152" i="20"/>
  <c r="AS158" i="20"/>
  <c r="AQ104" i="20"/>
  <c r="O104" i="20"/>
  <c r="AQ106" i="10"/>
  <c r="AS106" i="20"/>
  <c r="AQ85" i="10"/>
  <c r="AQ95" i="10"/>
  <c r="I93" i="20"/>
  <c r="AQ93" i="20"/>
  <c r="I95" i="10"/>
  <c r="AS95" i="10" s="1"/>
  <c r="AQ99" i="10"/>
  <c r="I99" i="10"/>
  <c r="AS99" i="10" s="1"/>
  <c r="AQ101" i="10"/>
  <c r="I101" i="10"/>
  <c r="AS101" i="10" s="1"/>
  <c r="AQ91" i="10"/>
  <c r="I91" i="10"/>
  <c r="AS91" i="10" s="1"/>
  <c r="AQ90" i="10"/>
  <c r="AQ89" i="10"/>
  <c r="AQ88" i="10"/>
  <c r="AS100" i="10"/>
  <c r="I76" i="10"/>
  <c r="AS76" i="10" s="1"/>
  <c r="AQ76" i="10"/>
  <c r="I77" i="10"/>
  <c r="AS77" i="10" s="1"/>
  <c r="AQ77" i="10"/>
  <c r="I78" i="10"/>
  <c r="AS78" i="10" s="1"/>
  <c r="AQ78" i="10"/>
  <c r="I79" i="10"/>
  <c r="AS79" i="10" s="1"/>
  <c r="AQ79" i="10"/>
  <c r="I103" i="10"/>
  <c r="AS103" i="10" s="1"/>
  <c r="AQ103" i="10"/>
  <c r="I108" i="10"/>
  <c r="AS108" i="10" s="1"/>
  <c r="AQ108" i="10"/>
  <c r="I155" i="10"/>
  <c r="AS155" i="10" s="1"/>
  <c r="AQ155" i="10"/>
  <c r="I165" i="10"/>
  <c r="AS165" i="10" s="1"/>
  <c r="AQ165" i="10"/>
  <c r="I166" i="10"/>
  <c r="AS166" i="10" s="1"/>
  <c r="AQ166" i="10"/>
  <c r="I56" i="10"/>
  <c r="AS56" i="10" s="1"/>
  <c r="AQ56" i="10"/>
  <c r="AS159" i="10"/>
  <c r="I66" i="10"/>
  <c r="AS66" i="10" s="1"/>
  <c r="I80" i="10"/>
  <c r="AS80" i="10" s="1"/>
  <c r="I85" i="10"/>
  <c r="AS85" i="10" s="1"/>
  <c r="I86" i="10"/>
  <c r="AS86" i="10" s="1"/>
  <c r="I88" i="10"/>
  <c r="AS88" i="10" s="1"/>
  <c r="I89" i="10"/>
  <c r="AS89" i="10" s="1"/>
  <c r="I90" i="10"/>
  <c r="AS90" i="10" s="1"/>
  <c r="I105" i="10"/>
  <c r="AS105" i="10" s="1"/>
  <c r="I106" i="10"/>
  <c r="AS106" i="10" s="1"/>
  <c r="I141" i="10"/>
  <c r="AS141" i="10" s="1"/>
  <c r="I153" i="10"/>
  <c r="AS153" i="10" s="1"/>
  <c r="AQ27" i="10"/>
  <c r="I177" i="10"/>
  <c r="AS177" i="10" s="1"/>
  <c r="AR111" i="20"/>
  <c r="AR47" i="20"/>
  <c r="AR50" i="20"/>
  <c r="I161" i="10"/>
  <c r="AS161" i="10" s="1"/>
  <c r="I164" i="10"/>
  <c r="AS164" i="10" s="1"/>
  <c r="Z110" i="20"/>
  <c r="N110" i="20"/>
  <c r="AL110" i="20"/>
  <c r="AR163" i="20"/>
  <c r="AR9" i="20"/>
  <c r="H18" i="20"/>
  <c r="H4" i="20" s="1"/>
  <c r="Q110" i="20"/>
  <c r="AC110" i="20"/>
  <c r="K110" i="20"/>
  <c r="W110" i="20"/>
  <c r="AI110" i="20"/>
  <c r="W45" i="20"/>
  <c r="AC45" i="20"/>
  <c r="R160" i="20"/>
  <c r="AG160" i="20"/>
  <c r="AS27" i="10"/>
  <c r="AS37" i="10"/>
  <c r="AM160" i="20"/>
  <c r="AD87" i="20"/>
  <c r="AJ160" i="20"/>
  <c r="O160" i="20"/>
  <c r="U160" i="20"/>
  <c r="X160" i="20"/>
  <c r="R87" i="20"/>
  <c r="L160" i="20"/>
  <c r="S171" i="20"/>
  <c r="U171" i="20" s="1"/>
  <c r="AS177" i="20"/>
  <c r="AS159" i="20"/>
  <c r="I160" i="20"/>
  <c r="AS153" i="20"/>
  <c r="AS141" i="20"/>
  <c r="AS101" i="20"/>
  <c r="AS99" i="20"/>
  <c r="AM93" i="20"/>
  <c r="O93" i="20"/>
  <c r="AS89" i="20"/>
  <c r="AS91" i="20"/>
  <c r="U75" i="20"/>
  <c r="AS79" i="20"/>
  <c r="AS66" i="20"/>
  <c r="AS221" i="20"/>
  <c r="AG20" i="20"/>
  <c r="I9" i="20"/>
  <c r="AG9" i="20"/>
  <c r="L9" i="20"/>
  <c r="X9" i="20"/>
  <c r="AJ9" i="20"/>
  <c r="AA20" i="20"/>
  <c r="AM20" i="20"/>
  <c r="S9" i="20"/>
  <c r="AA21" i="20"/>
  <c r="AM21" i="20"/>
  <c r="AQ21" i="20"/>
  <c r="R9" i="20"/>
  <c r="AD9" i="20"/>
  <c r="AP9" i="20"/>
  <c r="K18" i="20"/>
  <c r="W18" i="20"/>
  <c r="AI18" i="20"/>
  <c r="I20" i="20"/>
  <c r="M20" i="20"/>
  <c r="AQ20" i="20" s="1"/>
  <c r="Q20" i="20"/>
  <c r="R20" i="20" s="1"/>
  <c r="AC20" i="20"/>
  <c r="AD20" i="20" s="1"/>
  <c r="AO20" i="20"/>
  <c r="AP20" i="20" s="1"/>
  <c r="I32" i="20"/>
  <c r="AS32" i="20" s="1"/>
  <c r="L60" i="20"/>
  <c r="AJ60" i="20"/>
  <c r="AK9" i="20"/>
  <c r="I21" i="20"/>
  <c r="I60" i="20"/>
  <c r="M9" i="20"/>
  <c r="Y9" i="20"/>
  <c r="AG21" i="20"/>
  <c r="K20" i="20"/>
  <c r="L20" i="20" s="1"/>
  <c r="W20" i="20"/>
  <c r="X20" i="20" s="1"/>
  <c r="AI20" i="20"/>
  <c r="AJ20" i="20" s="1"/>
  <c r="I38" i="20"/>
  <c r="AS38" i="20" s="1"/>
  <c r="AS53" i="20"/>
  <c r="X60" i="20"/>
  <c r="J171" i="20"/>
  <c r="L171" i="20" s="1"/>
  <c r="L176" i="20"/>
  <c r="V171" i="20"/>
  <c r="X171" i="20" s="1"/>
  <c r="X176" i="20"/>
  <c r="AH171" i="20"/>
  <c r="AJ171" i="20" s="1"/>
  <c r="AJ176" i="20"/>
  <c r="J216" i="20"/>
  <c r="L217" i="20"/>
  <c r="AH216" i="20"/>
  <c r="AJ217" i="20"/>
  <c r="I75" i="20"/>
  <c r="AS75" i="20" s="1"/>
  <c r="H82" i="20"/>
  <c r="J84" i="20"/>
  <c r="V84" i="20"/>
  <c r="AH84" i="20"/>
  <c r="I86" i="20"/>
  <c r="M87" i="20"/>
  <c r="O87" i="20" s="1"/>
  <c r="Y87" i="20"/>
  <c r="AA87" i="20" s="1"/>
  <c r="AK87" i="20"/>
  <c r="AM87" i="20" s="1"/>
  <c r="I90" i="20"/>
  <c r="AS90" i="20" s="1"/>
  <c r="I98" i="20"/>
  <c r="AS98" i="20" s="1"/>
  <c r="H110" i="20"/>
  <c r="AS130" i="20"/>
  <c r="AD171" i="20"/>
  <c r="R191" i="20"/>
  <c r="AP191" i="20"/>
  <c r="U216" i="20"/>
  <c r="AG216" i="20"/>
  <c r="I84" i="20"/>
  <c r="U84" i="20"/>
  <c r="AG84" i="20"/>
  <c r="I104" i="20"/>
  <c r="AS161" i="20"/>
  <c r="V216" i="20"/>
  <c r="X217" i="20"/>
  <c r="P84" i="20"/>
  <c r="AB84" i="20"/>
  <c r="AN84" i="20"/>
  <c r="G87" i="20"/>
  <c r="S87" i="20"/>
  <c r="U87" i="20" s="1"/>
  <c r="AE87" i="20"/>
  <c r="I88" i="20"/>
  <c r="AS88" i="20" s="1"/>
  <c r="I100" i="20"/>
  <c r="AS100" i="20" s="1"/>
  <c r="AS127" i="20"/>
  <c r="AS134" i="20"/>
  <c r="AS198" i="20"/>
  <c r="AS210" i="20"/>
  <c r="AS219" i="20"/>
  <c r="AS222" i="20"/>
  <c r="I135" i="20"/>
  <c r="AS135" i="20" s="1"/>
  <c r="I171" i="20"/>
  <c r="M171" i="20"/>
  <c r="O171" i="20" s="1"/>
  <c r="Y171" i="20"/>
  <c r="AA171" i="20" s="1"/>
  <c r="AK171" i="20"/>
  <c r="AM171" i="20" s="1"/>
  <c r="I191" i="20"/>
  <c r="M191" i="20"/>
  <c r="O191" i="20" s="1"/>
  <c r="Y191" i="20"/>
  <c r="AA191" i="20" s="1"/>
  <c r="AK191" i="20"/>
  <c r="AM191" i="20" s="1"/>
  <c r="G215" i="20"/>
  <c r="S215" i="20"/>
  <c r="U215" i="20" s="1"/>
  <c r="AE215" i="20"/>
  <c r="AG215" i="20" s="1"/>
  <c r="H216" i="20"/>
  <c r="I216" i="20" s="1"/>
  <c r="P216" i="20"/>
  <c r="AB216" i="20"/>
  <c r="AN216" i="20"/>
  <c r="I217" i="20"/>
  <c r="M217" i="20"/>
  <c r="Y217" i="20"/>
  <c r="AK217" i="20"/>
  <c r="L218" i="20"/>
  <c r="X218" i="20"/>
  <c r="AJ218" i="20"/>
  <c r="AQ219" i="20"/>
  <c r="I220" i="20"/>
  <c r="AS220" i="20" s="1"/>
  <c r="I224" i="20"/>
  <c r="AS224" i="20" s="1"/>
  <c r="I225" i="20"/>
  <c r="AS225" i="20" s="1"/>
  <c r="I192" i="20"/>
  <c r="AS192" i="20" l="1"/>
  <c r="AL44" i="20"/>
  <c r="AL209" i="20" s="1"/>
  <c r="T44" i="20"/>
  <c r="T209" i="20" s="1"/>
  <c r="N21" i="13"/>
  <c r="K21" i="13"/>
  <c r="P21" i="13"/>
  <c r="L21" i="13"/>
  <c r="M21" i="13"/>
  <c r="O21" i="13"/>
  <c r="N44" i="20"/>
  <c r="N209" i="20" s="1"/>
  <c r="N213" i="20" s="1"/>
  <c r="AC44" i="20"/>
  <c r="AC209" i="20" s="1"/>
  <c r="U20" i="20"/>
  <c r="AS20" i="20" s="1"/>
  <c r="Q44" i="20"/>
  <c r="AR82" i="20"/>
  <c r="AS104" i="20"/>
  <c r="AS191" i="20"/>
  <c r="AC4" i="20"/>
  <c r="AQ191" i="20"/>
  <c r="AR83" i="20"/>
  <c r="Z44" i="20"/>
  <c r="Z209" i="20" s="1"/>
  <c r="Z213" i="20" s="1"/>
  <c r="AQ171" i="20"/>
  <c r="AF44" i="20"/>
  <c r="AF209" i="20" s="1"/>
  <c r="AF213" i="20" s="1"/>
  <c r="AS21" i="20"/>
  <c r="AQ84" i="20"/>
  <c r="AS93" i="20"/>
  <c r="AG87" i="20"/>
  <c r="AQ87" i="20"/>
  <c r="AR110" i="20"/>
  <c r="K44" i="20"/>
  <c r="AR18" i="20"/>
  <c r="AI44" i="20"/>
  <c r="W44" i="20"/>
  <c r="Y83" i="20"/>
  <c r="Y82" i="20" s="1"/>
  <c r="AA82" i="20" s="1"/>
  <c r="AS160" i="20"/>
  <c r="AS176" i="20"/>
  <c r="AS218" i="20"/>
  <c r="M216" i="20"/>
  <c r="O217" i="20"/>
  <c r="P215" i="20"/>
  <c r="R215" i="20" s="1"/>
  <c r="R216" i="20"/>
  <c r="V215" i="20"/>
  <c r="X215" i="20" s="1"/>
  <c r="X216" i="20"/>
  <c r="W4" i="20"/>
  <c r="U9" i="20"/>
  <c r="Y216" i="20"/>
  <c r="AA217" i="20"/>
  <c r="AB215" i="20"/>
  <c r="AD215" i="20" s="1"/>
  <c r="AD216" i="20"/>
  <c r="AN83" i="20"/>
  <c r="AP84" i="20"/>
  <c r="AS86" i="20"/>
  <c r="AS85" i="20"/>
  <c r="J83" i="20"/>
  <c r="L84" i="20"/>
  <c r="J215" i="20"/>
  <c r="L215" i="20" s="1"/>
  <c r="L216" i="20"/>
  <c r="O9" i="20"/>
  <c r="AM9" i="20"/>
  <c r="AI4" i="20"/>
  <c r="AS171" i="20"/>
  <c r="S83" i="20"/>
  <c r="AK83" i="20"/>
  <c r="O20" i="20"/>
  <c r="AQ9" i="20"/>
  <c r="AK216" i="20"/>
  <c r="AM217" i="20"/>
  <c r="I87" i="20"/>
  <c r="AA9" i="20"/>
  <c r="AS60" i="20"/>
  <c r="Q4" i="20"/>
  <c r="AN215" i="20"/>
  <c r="AP215" i="20" s="1"/>
  <c r="AP216" i="20"/>
  <c r="V83" i="20"/>
  <c r="X84" i="20"/>
  <c r="AL213" i="20"/>
  <c r="H215" i="20"/>
  <c r="AR215" i="20" s="1"/>
  <c r="AR216" i="20"/>
  <c r="P83" i="20"/>
  <c r="R84" i="20"/>
  <c r="AH83" i="20"/>
  <c r="AJ84" i="20"/>
  <c r="AH215" i="20"/>
  <c r="AJ215" i="20" s="1"/>
  <c r="AJ216" i="20"/>
  <c r="T213" i="20"/>
  <c r="K4" i="20"/>
  <c r="G83" i="20"/>
  <c r="AO4" i="20"/>
  <c r="AQ217" i="20"/>
  <c r="AE83" i="20"/>
  <c r="AR20" i="20"/>
  <c r="AB83" i="20"/>
  <c r="AD84" i="20"/>
  <c r="H45" i="20"/>
  <c r="AR45" i="20" s="1"/>
  <c r="M83" i="20"/>
  <c r="G157" i="20"/>
  <c r="AN157" i="20"/>
  <c r="AP157" i="20" s="1"/>
  <c r="AE157" i="20"/>
  <c r="AG157" i="20" s="1"/>
  <c r="AB157" i="20"/>
  <c r="AD157" i="20" s="1"/>
  <c r="Y157" i="20"/>
  <c r="AA157" i="20" s="1"/>
  <c r="I6" i="15"/>
  <c r="V157" i="20" s="1"/>
  <c r="X157" i="20" s="1"/>
  <c r="H6" i="15"/>
  <c r="S157" i="20" s="1"/>
  <c r="U157" i="20" s="1"/>
  <c r="G6" i="15"/>
  <c r="P157" i="20" s="1"/>
  <c r="R157" i="20" s="1"/>
  <c r="F6" i="15"/>
  <c r="M157" i="20" s="1"/>
  <c r="O157" i="20" s="1"/>
  <c r="E6" i="15"/>
  <c r="J157" i="20" s="1"/>
  <c r="L157" i="20" s="1"/>
  <c r="E305" i="15"/>
  <c r="F305" i="15" s="1"/>
  <c r="O304" i="15"/>
  <c r="N304" i="15"/>
  <c r="M304" i="15"/>
  <c r="L304" i="15"/>
  <c r="K304" i="15"/>
  <c r="J304" i="15"/>
  <c r="I304" i="15"/>
  <c r="H304" i="15"/>
  <c r="G304" i="15"/>
  <c r="F304" i="15"/>
  <c r="E304" i="15"/>
  <c r="D304" i="15"/>
  <c r="D306" i="15" s="1"/>
  <c r="E297" i="15"/>
  <c r="F297" i="15" s="1"/>
  <c r="O296" i="15"/>
  <c r="N296" i="15"/>
  <c r="M296" i="15"/>
  <c r="L296" i="15"/>
  <c r="K296" i="15"/>
  <c r="J296" i="15"/>
  <c r="I296" i="15"/>
  <c r="H296" i="15"/>
  <c r="G296" i="15"/>
  <c r="F296" i="15"/>
  <c r="E296" i="15"/>
  <c r="D296" i="15"/>
  <c r="D298" i="15" s="1"/>
  <c r="E289" i="15"/>
  <c r="F289" i="15" s="1"/>
  <c r="G289" i="15" s="1"/>
  <c r="O288" i="15"/>
  <c r="N288" i="15"/>
  <c r="M288" i="15"/>
  <c r="L288" i="15"/>
  <c r="K288" i="15"/>
  <c r="J288" i="15"/>
  <c r="I288" i="15"/>
  <c r="H288" i="15"/>
  <c r="G288" i="15"/>
  <c r="F288" i="15"/>
  <c r="E288" i="15"/>
  <c r="D288" i="15"/>
  <c r="D290" i="15" s="1"/>
  <c r="E281" i="15"/>
  <c r="F281" i="15" s="1"/>
  <c r="O280" i="15"/>
  <c r="N280" i="15"/>
  <c r="M280" i="15"/>
  <c r="L280" i="15"/>
  <c r="K280" i="15"/>
  <c r="J280" i="15"/>
  <c r="I280" i="15"/>
  <c r="H280" i="15"/>
  <c r="G280" i="15"/>
  <c r="F280" i="15"/>
  <c r="E280" i="15"/>
  <c r="D280" i="15"/>
  <c r="D282" i="15" s="1"/>
  <c r="E273" i="15"/>
  <c r="F273" i="15" s="1"/>
  <c r="O272" i="15"/>
  <c r="N272" i="15"/>
  <c r="M272" i="15"/>
  <c r="L272" i="15"/>
  <c r="K272" i="15"/>
  <c r="J272" i="15"/>
  <c r="I272" i="15"/>
  <c r="H272" i="15"/>
  <c r="G272" i="15"/>
  <c r="F272" i="15"/>
  <c r="E272" i="15"/>
  <c r="D272" i="15"/>
  <c r="D274" i="15" s="1"/>
  <c r="E265" i="15"/>
  <c r="F265" i="15" s="1"/>
  <c r="G265" i="15" s="1"/>
  <c r="O264" i="15"/>
  <c r="N264" i="15"/>
  <c r="M264" i="15"/>
  <c r="L264" i="15"/>
  <c r="K264" i="15"/>
  <c r="J264" i="15"/>
  <c r="I264" i="15"/>
  <c r="H264" i="15"/>
  <c r="G264" i="15"/>
  <c r="F264" i="15"/>
  <c r="E264" i="15"/>
  <c r="D264" i="15"/>
  <c r="D266" i="15" s="1"/>
  <c r="E257" i="15"/>
  <c r="F257" i="15" s="1"/>
  <c r="O256" i="15"/>
  <c r="N256" i="15"/>
  <c r="M256" i="15"/>
  <c r="L256" i="15"/>
  <c r="K256" i="15"/>
  <c r="J256" i="15"/>
  <c r="I256" i="15"/>
  <c r="H256" i="15"/>
  <c r="G256" i="15"/>
  <c r="F256" i="15"/>
  <c r="E256" i="15"/>
  <c r="D256" i="15"/>
  <c r="D258" i="15" s="1"/>
  <c r="E249" i="15"/>
  <c r="F249" i="15" s="1"/>
  <c r="O248" i="15"/>
  <c r="N248" i="15"/>
  <c r="M248" i="15"/>
  <c r="L248" i="15"/>
  <c r="K248" i="15"/>
  <c r="J248" i="15"/>
  <c r="I248" i="15"/>
  <c r="H248" i="15"/>
  <c r="G248" i="15"/>
  <c r="F248" i="15"/>
  <c r="E248" i="15"/>
  <c r="D248" i="15"/>
  <c r="D250" i="15" s="1"/>
  <c r="E241" i="15"/>
  <c r="F241" i="15" s="1"/>
  <c r="G241" i="15" s="1"/>
  <c r="O240" i="15"/>
  <c r="N240" i="15"/>
  <c r="M240" i="15"/>
  <c r="L240" i="15"/>
  <c r="K240" i="15"/>
  <c r="J240" i="15"/>
  <c r="I240" i="15"/>
  <c r="H240" i="15"/>
  <c r="G240" i="15"/>
  <c r="F240" i="15"/>
  <c r="E240" i="15"/>
  <c r="D240" i="15"/>
  <c r="D242" i="15" s="1"/>
  <c r="E233" i="15"/>
  <c r="F233" i="15" s="1"/>
  <c r="O232" i="15"/>
  <c r="N232" i="15"/>
  <c r="M232" i="15"/>
  <c r="L232" i="15"/>
  <c r="K232" i="15"/>
  <c r="J232" i="15"/>
  <c r="I232" i="15"/>
  <c r="H232" i="15"/>
  <c r="G232" i="15"/>
  <c r="F232" i="15"/>
  <c r="E232" i="15"/>
  <c r="D232" i="15"/>
  <c r="D234" i="15" s="1"/>
  <c r="E225" i="15"/>
  <c r="F225" i="15" s="1"/>
  <c r="O224" i="15"/>
  <c r="N224" i="15"/>
  <c r="M224" i="15"/>
  <c r="L224" i="15"/>
  <c r="K224" i="15"/>
  <c r="J224" i="15"/>
  <c r="I224" i="15"/>
  <c r="H224" i="15"/>
  <c r="G224" i="15"/>
  <c r="F224" i="15"/>
  <c r="E224" i="15"/>
  <c r="D224" i="15"/>
  <c r="D226" i="15" s="1"/>
  <c r="AS217" i="20" l="1"/>
  <c r="I215" i="20"/>
  <c r="AA83" i="20"/>
  <c r="AS87" i="20"/>
  <c r="AQ83" i="20"/>
  <c r="AS9" i="20"/>
  <c r="AS84" i="20"/>
  <c r="AH157" i="20"/>
  <c r="AJ157" i="20" s="1"/>
  <c r="AK157" i="20"/>
  <c r="AM157" i="20" s="1"/>
  <c r="I157" i="20"/>
  <c r="K209" i="20"/>
  <c r="AR4" i="20"/>
  <c r="T230" i="20"/>
  <c r="R83" i="20"/>
  <c r="P82" i="20"/>
  <c r="R82" i="20" s="1"/>
  <c r="S82" i="20"/>
  <c r="U83" i="20"/>
  <c r="M82" i="20"/>
  <c r="O83" i="20"/>
  <c r="AE82" i="20"/>
  <c r="AG83" i="20"/>
  <c r="Q209" i="20"/>
  <c r="AK82" i="20"/>
  <c r="AM83" i="20"/>
  <c r="AL230" i="20"/>
  <c r="AC213" i="20"/>
  <c r="AF230" i="20"/>
  <c r="G82" i="20"/>
  <c r="I83" i="20"/>
  <c r="AH82" i="20"/>
  <c r="AJ82" i="20" s="1"/>
  <c r="AJ83" i="20"/>
  <c r="V82" i="20"/>
  <c r="X82" i="20" s="1"/>
  <c r="X83" i="20"/>
  <c r="AP83" i="20"/>
  <c r="AN82" i="20"/>
  <c r="AP82" i="20" s="1"/>
  <c r="W209" i="20"/>
  <c r="M215" i="20"/>
  <c r="O215" i="20" s="1"/>
  <c r="O216" i="20"/>
  <c r="AQ216" i="20"/>
  <c r="H44" i="20"/>
  <c r="Z230" i="20"/>
  <c r="AK215" i="20"/>
  <c r="AM215" i="20" s="1"/>
  <c r="AM216" i="20"/>
  <c r="N230" i="20"/>
  <c r="AD83" i="20"/>
  <c r="AB82" i="20"/>
  <c r="AD82" i="20" s="1"/>
  <c r="AO209" i="20"/>
  <c r="AI209" i="20"/>
  <c r="J82" i="20"/>
  <c r="L82" i="20" s="1"/>
  <c r="L83" i="20"/>
  <c r="Y215" i="20"/>
  <c r="AA215" i="20" s="1"/>
  <c r="AA216" i="20"/>
  <c r="G305" i="15"/>
  <c r="G297" i="15"/>
  <c r="H289" i="15"/>
  <c r="G281" i="15"/>
  <c r="G273" i="15"/>
  <c r="H265" i="15"/>
  <c r="G257" i="15"/>
  <c r="G249" i="15"/>
  <c r="H241" i="15"/>
  <c r="G233" i="15"/>
  <c r="G225" i="15"/>
  <c r="BV10" i="8"/>
  <c r="BW10" i="8"/>
  <c r="BV11" i="8"/>
  <c r="BW11" i="8"/>
  <c r="BV12" i="8"/>
  <c r="BW12" i="8"/>
  <c r="BV13" i="8"/>
  <c r="BW13" i="8"/>
  <c r="BV14" i="8"/>
  <c r="BW14" i="8"/>
  <c r="BV15" i="8"/>
  <c r="BW15" i="8"/>
  <c r="BP10" i="8"/>
  <c r="BQ10" i="8"/>
  <c r="BP11" i="8"/>
  <c r="BQ11" i="8"/>
  <c r="BP12" i="8"/>
  <c r="BQ12" i="8"/>
  <c r="BP13" i="8"/>
  <c r="BQ13" i="8"/>
  <c r="BP14" i="8"/>
  <c r="BQ14" i="8"/>
  <c r="BP15" i="8"/>
  <c r="BQ15" i="8"/>
  <c r="BJ10" i="8"/>
  <c r="BK10" i="8"/>
  <c r="BJ11" i="8"/>
  <c r="BK11" i="8"/>
  <c r="BJ12" i="8"/>
  <c r="BK12" i="8"/>
  <c r="BJ13" i="8"/>
  <c r="BK13" i="8"/>
  <c r="BD10" i="8"/>
  <c r="BE10" i="8"/>
  <c r="BD11" i="8"/>
  <c r="BE11" i="8"/>
  <c r="BD12" i="8"/>
  <c r="BE12" i="8"/>
  <c r="BD13" i="8"/>
  <c r="BE13" i="8"/>
  <c r="BD14" i="8"/>
  <c r="BE14" i="8"/>
  <c r="BD15" i="8"/>
  <c r="BE15" i="8"/>
  <c r="AX10" i="8"/>
  <c r="AY10" i="8"/>
  <c r="AX11" i="8"/>
  <c r="AY11" i="8"/>
  <c r="AX12" i="8"/>
  <c r="AY12" i="8"/>
  <c r="AX13" i="8"/>
  <c r="AY13" i="8"/>
  <c r="AX14" i="8"/>
  <c r="AY14" i="8"/>
  <c r="AX73" i="8"/>
  <c r="AY73" i="8"/>
  <c r="AX74" i="8"/>
  <c r="AY74" i="8"/>
  <c r="AX75" i="8"/>
  <c r="AY75" i="8"/>
  <c r="AX76" i="8"/>
  <c r="AY76" i="8"/>
  <c r="AX77" i="8"/>
  <c r="AY77" i="8"/>
  <c r="AX78" i="8"/>
  <c r="AY78" i="8"/>
  <c r="AX79" i="8"/>
  <c r="AY79" i="8"/>
  <c r="AX80" i="8"/>
  <c r="AY80" i="8"/>
  <c r="AX81" i="8"/>
  <c r="AY81" i="8"/>
  <c r="AX82" i="8"/>
  <c r="AY82" i="8"/>
  <c r="AX83" i="8"/>
  <c r="AY83" i="8"/>
  <c r="AR10" i="8"/>
  <c r="AS10" i="8"/>
  <c r="AR11" i="8"/>
  <c r="AS11" i="8"/>
  <c r="AR12" i="8"/>
  <c r="AS12" i="8"/>
  <c r="AR13" i="8"/>
  <c r="AS13" i="8"/>
  <c r="AR14" i="8"/>
  <c r="AS14" i="8"/>
  <c r="AR15" i="8"/>
  <c r="AS15" i="8"/>
  <c r="AL75" i="8"/>
  <c r="AM75" i="8"/>
  <c r="AL76" i="8"/>
  <c r="AM76" i="8"/>
  <c r="AL77" i="8"/>
  <c r="AM77" i="8"/>
  <c r="AL78" i="8"/>
  <c r="AM78" i="8"/>
  <c r="AL79" i="8"/>
  <c r="AM79" i="8"/>
  <c r="AL10" i="8"/>
  <c r="AM10" i="8"/>
  <c r="AL11" i="8"/>
  <c r="AM11" i="8"/>
  <c r="AL12" i="8"/>
  <c r="AM12" i="8"/>
  <c r="AL13" i="8"/>
  <c r="AM13" i="8"/>
  <c r="AL14" i="8"/>
  <c r="AM14" i="8"/>
  <c r="AL15" i="8"/>
  <c r="AM15" i="8"/>
  <c r="AF8" i="8"/>
  <c r="AG8" i="8"/>
  <c r="AF9" i="8"/>
  <c r="AG9" i="8"/>
  <c r="AF10" i="8"/>
  <c r="AG10" i="8"/>
  <c r="AF11" i="8"/>
  <c r="AG11" i="8"/>
  <c r="AF12" i="8"/>
  <c r="AG12" i="8"/>
  <c r="AF13" i="8"/>
  <c r="AG13" i="8"/>
  <c r="AF14" i="8"/>
  <c r="AG14" i="8"/>
  <c r="AF15" i="8"/>
  <c r="AG15" i="8"/>
  <c r="Z8" i="8"/>
  <c r="AA8" i="8"/>
  <c r="Z9" i="8"/>
  <c r="AA9" i="8"/>
  <c r="Z10" i="8"/>
  <c r="AA10" i="8"/>
  <c r="Z11" i="8"/>
  <c r="AA11" i="8"/>
  <c r="Z12" i="8"/>
  <c r="AA12" i="8"/>
  <c r="Z13" i="8"/>
  <c r="AA13" i="8"/>
  <c r="Z14" i="8"/>
  <c r="AA14" i="8"/>
  <c r="Z15" i="8"/>
  <c r="AA15" i="8"/>
  <c r="T8" i="8"/>
  <c r="U8" i="8"/>
  <c r="T9" i="8"/>
  <c r="U9" i="8"/>
  <c r="T10" i="8"/>
  <c r="U10" i="8"/>
  <c r="T11" i="8"/>
  <c r="U11" i="8"/>
  <c r="T12" i="8"/>
  <c r="U12" i="8"/>
  <c r="T13" i="8"/>
  <c r="U13" i="8"/>
  <c r="T14" i="8"/>
  <c r="U14" i="8"/>
  <c r="T15" i="8"/>
  <c r="U15" i="8"/>
  <c r="N8" i="8"/>
  <c r="O8" i="8"/>
  <c r="N9" i="8"/>
  <c r="O9" i="8"/>
  <c r="N10" i="8"/>
  <c r="O10" i="8"/>
  <c r="N11" i="8"/>
  <c r="O11" i="8"/>
  <c r="N12" i="8"/>
  <c r="O12" i="8"/>
  <c r="N13" i="8"/>
  <c r="O13" i="8"/>
  <c r="N14" i="8"/>
  <c r="O14" i="8"/>
  <c r="N15" i="8"/>
  <c r="O15" i="8"/>
  <c r="H8" i="8"/>
  <c r="I8" i="8"/>
  <c r="H9" i="8"/>
  <c r="I9" i="8"/>
  <c r="H10" i="8"/>
  <c r="I10" i="8"/>
  <c r="H11" i="8"/>
  <c r="I11" i="8"/>
  <c r="H12" i="8"/>
  <c r="I12" i="8"/>
  <c r="H13" i="8"/>
  <c r="I13" i="8"/>
  <c r="H14" i="8"/>
  <c r="I14" i="8"/>
  <c r="H15" i="8"/>
  <c r="I15" i="8"/>
  <c r="N8" i="7"/>
  <c r="O8" i="7"/>
  <c r="N9" i="7"/>
  <c r="O9" i="7"/>
  <c r="N10" i="7"/>
  <c r="O10" i="7"/>
  <c r="N11" i="7"/>
  <c r="O11" i="7"/>
  <c r="N12" i="7"/>
  <c r="O12" i="7"/>
  <c r="N13" i="7"/>
  <c r="O13" i="7"/>
  <c r="N14" i="7"/>
  <c r="O14" i="7"/>
  <c r="N15" i="7"/>
  <c r="O15" i="7"/>
  <c r="N31" i="7"/>
  <c r="O31" i="7"/>
  <c r="N32" i="7"/>
  <c r="O32" i="7"/>
  <c r="N33" i="7"/>
  <c r="O33" i="7"/>
  <c r="N34" i="7"/>
  <c r="O34" i="7"/>
  <c r="N35" i="7"/>
  <c r="O35" i="7"/>
  <c r="H31" i="7"/>
  <c r="I31" i="7"/>
  <c r="BV8" i="7"/>
  <c r="BW8" i="7"/>
  <c r="BV9" i="7"/>
  <c r="BW9" i="7"/>
  <c r="BV10" i="7"/>
  <c r="BW10" i="7"/>
  <c r="BV11" i="7"/>
  <c r="BW11" i="7"/>
  <c r="BV12" i="7"/>
  <c r="BW12" i="7"/>
  <c r="BV13" i="7"/>
  <c r="BW13" i="7"/>
  <c r="BV14" i="7"/>
  <c r="BW14" i="7"/>
  <c r="BV15" i="7"/>
  <c r="BW15" i="7"/>
  <c r="BP8" i="7"/>
  <c r="BQ8" i="7"/>
  <c r="BP9" i="7"/>
  <c r="BQ9" i="7"/>
  <c r="BP10" i="7"/>
  <c r="BQ10" i="7"/>
  <c r="BP11" i="7"/>
  <c r="BQ11" i="7"/>
  <c r="BP12" i="7"/>
  <c r="BQ12" i="7"/>
  <c r="BP13" i="7"/>
  <c r="BQ13" i="7"/>
  <c r="BP14" i="7"/>
  <c r="BQ14" i="7"/>
  <c r="BP15" i="7"/>
  <c r="BQ15" i="7"/>
  <c r="BJ8" i="7"/>
  <c r="BK8" i="7"/>
  <c r="BJ9" i="7"/>
  <c r="BK9" i="7"/>
  <c r="BJ10" i="7"/>
  <c r="BK10" i="7"/>
  <c r="BJ11" i="7"/>
  <c r="BK11" i="7"/>
  <c r="BJ12" i="7"/>
  <c r="BK12" i="7"/>
  <c r="BJ13" i="7"/>
  <c r="BK13" i="7"/>
  <c r="BJ14" i="7"/>
  <c r="BK14" i="7"/>
  <c r="BJ15" i="7"/>
  <c r="BK15" i="7"/>
  <c r="BJ31" i="7"/>
  <c r="BK31" i="7"/>
  <c r="BJ32" i="7"/>
  <c r="BK32" i="7"/>
  <c r="BJ33" i="7"/>
  <c r="BK33" i="7"/>
  <c r="BD8" i="7"/>
  <c r="BE8" i="7"/>
  <c r="BD9" i="7"/>
  <c r="BE9" i="7"/>
  <c r="BD10" i="7"/>
  <c r="BE10" i="7"/>
  <c r="BD11" i="7"/>
  <c r="BE11" i="7"/>
  <c r="BD12" i="7"/>
  <c r="BE12" i="7"/>
  <c r="BD13" i="7"/>
  <c r="BE13" i="7"/>
  <c r="BD14" i="7"/>
  <c r="BE14" i="7"/>
  <c r="BD15" i="7"/>
  <c r="BE15" i="7"/>
  <c r="AX8" i="7"/>
  <c r="AY8" i="7"/>
  <c r="AX9" i="7"/>
  <c r="AY9" i="7"/>
  <c r="AX10" i="7"/>
  <c r="AY10" i="7"/>
  <c r="AX11" i="7"/>
  <c r="AY11" i="7"/>
  <c r="AX12" i="7"/>
  <c r="AY12" i="7"/>
  <c r="AX13" i="7"/>
  <c r="AY13" i="7"/>
  <c r="AX14" i="7"/>
  <c r="AY14" i="7"/>
  <c r="AX15" i="7"/>
  <c r="AY15" i="7"/>
  <c r="AR8" i="7"/>
  <c r="AS8" i="7"/>
  <c r="AR9" i="7"/>
  <c r="AS9" i="7"/>
  <c r="AR10" i="7"/>
  <c r="AS10" i="7"/>
  <c r="AR11" i="7"/>
  <c r="AS11" i="7"/>
  <c r="AR12" i="7"/>
  <c r="AS12" i="7"/>
  <c r="AR13" i="7"/>
  <c r="AS13" i="7"/>
  <c r="AR14" i="7"/>
  <c r="AS14" i="7"/>
  <c r="AR15" i="7"/>
  <c r="AS15" i="7"/>
  <c r="AL8" i="7"/>
  <c r="AM8" i="7"/>
  <c r="AL9" i="7"/>
  <c r="AM9" i="7"/>
  <c r="AL10" i="7"/>
  <c r="AM10" i="7"/>
  <c r="AL11" i="7"/>
  <c r="AM11" i="7"/>
  <c r="AL12" i="7"/>
  <c r="AM12" i="7"/>
  <c r="AL13" i="7"/>
  <c r="AM13" i="7"/>
  <c r="AL14" i="7"/>
  <c r="AM14" i="7"/>
  <c r="AL15" i="7"/>
  <c r="AM15" i="7"/>
  <c r="AF8" i="7"/>
  <c r="AG8" i="7"/>
  <c r="AF9" i="7"/>
  <c r="AG9" i="7"/>
  <c r="AF10" i="7"/>
  <c r="AG10" i="7"/>
  <c r="AF11" i="7"/>
  <c r="AG11" i="7"/>
  <c r="AF12" i="7"/>
  <c r="AG12" i="7"/>
  <c r="AF13" i="7"/>
  <c r="AG13" i="7"/>
  <c r="AF14" i="7"/>
  <c r="AG14" i="7"/>
  <c r="AF15" i="7"/>
  <c r="AG15" i="7"/>
  <c r="Z8" i="7"/>
  <c r="AA8" i="7"/>
  <c r="Z9" i="7"/>
  <c r="AA9" i="7"/>
  <c r="Z10" i="7"/>
  <c r="AA10" i="7"/>
  <c r="Z11" i="7"/>
  <c r="AA11" i="7"/>
  <c r="Z12" i="7"/>
  <c r="AA12" i="7"/>
  <c r="Z13" i="7"/>
  <c r="AA13" i="7"/>
  <c r="Z14" i="7"/>
  <c r="AA14" i="7"/>
  <c r="Z15" i="7"/>
  <c r="AA15" i="7"/>
  <c r="T8" i="7"/>
  <c r="U8" i="7"/>
  <c r="T9" i="7"/>
  <c r="U9" i="7"/>
  <c r="T10" i="7"/>
  <c r="U10" i="7"/>
  <c r="T11" i="7"/>
  <c r="U11" i="7"/>
  <c r="T12" i="7"/>
  <c r="U12" i="7"/>
  <c r="T13" i="7"/>
  <c r="U13" i="7"/>
  <c r="T14" i="7"/>
  <c r="U14" i="7"/>
  <c r="T15" i="7"/>
  <c r="U15" i="7"/>
  <c r="BV59" i="3"/>
  <c r="BW59" i="3"/>
  <c r="BV60" i="3"/>
  <c r="BW60" i="3"/>
  <c r="BV61" i="3"/>
  <c r="BW61" i="3"/>
  <c r="BV62" i="3"/>
  <c r="BW62" i="3"/>
  <c r="BV63" i="3"/>
  <c r="BW63" i="3"/>
  <c r="BV64" i="3"/>
  <c r="BW64" i="3"/>
  <c r="BV65" i="3"/>
  <c r="BW65" i="3"/>
  <c r="BV66" i="3"/>
  <c r="BW66" i="3"/>
  <c r="BP53" i="3"/>
  <c r="BQ53" i="3"/>
  <c r="BP54" i="3"/>
  <c r="BQ54" i="3"/>
  <c r="BP55" i="3"/>
  <c r="BQ55" i="3"/>
  <c r="BP56" i="3"/>
  <c r="BQ56" i="3"/>
  <c r="BP57" i="3"/>
  <c r="BQ57" i="3"/>
  <c r="BP58" i="3"/>
  <c r="BQ58" i="3"/>
  <c r="BP59" i="3"/>
  <c r="BQ59" i="3"/>
  <c r="BP60" i="3"/>
  <c r="BQ60" i="3"/>
  <c r="BP61" i="3"/>
  <c r="BQ61" i="3"/>
  <c r="BP62" i="3"/>
  <c r="BQ62" i="3"/>
  <c r="BP63" i="3"/>
  <c r="BQ63" i="3"/>
  <c r="BJ55" i="3"/>
  <c r="BK55" i="3"/>
  <c r="BJ56" i="3"/>
  <c r="BK56" i="3"/>
  <c r="BJ57" i="3"/>
  <c r="BK57" i="3"/>
  <c r="BJ58" i="3"/>
  <c r="BK58" i="3"/>
  <c r="BJ59" i="3"/>
  <c r="BK59" i="3"/>
  <c r="BJ60" i="3"/>
  <c r="BK60" i="3"/>
  <c r="BJ61" i="3"/>
  <c r="BK61" i="3"/>
  <c r="BJ62" i="3"/>
  <c r="BK62" i="3"/>
  <c r="BJ63" i="3"/>
  <c r="BK63" i="3"/>
  <c r="BJ64" i="3"/>
  <c r="BK64" i="3"/>
  <c r="BJ65" i="3"/>
  <c r="BK65" i="3"/>
  <c r="BJ66" i="3"/>
  <c r="BK66" i="3"/>
  <c r="BJ67" i="3"/>
  <c r="BK67" i="3"/>
  <c r="BD55" i="3"/>
  <c r="BE55" i="3"/>
  <c r="BD56" i="3"/>
  <c r="BE56" i="3"/>
  <c r="BD57" i="3"/>
  <c r="BE57" i="3"/>
  <c r="BD58" i="3"/>
  <c r="BE58" i="3"/>
  <c r="BD59" i="3"/>
  <c r="BE59" i="3"/>
  <c r="BD60" i="3"/>
  <c r="BE60" i="3"/>
  <c r="BD61" i="3"/>
  <c r="BE61" i="3"/>
  <c r="BD62" i="3"/>
  <c r="BE62" i="3"/>
  <c r="BD63" i="3"/>
  <c r="BE63" i="3"/>
  <c r="AX56" i="3"/>
  <c r="AY56" i="3"/>
  <c r="AX57" i="3"/>
  <c r="AY57" i="3"/>
  <c r="AX58" i="3"/>
  <c r="AY58" i="3"/>
  <c r="AX59" i="3"/>
  <c r="AY59" i="3"/>
  <c r="AX60" i="3"/>
  <c r="AY60" i="3"/>
  <c r="AX61" i="3"/>
  <c r="AY61" i="3"/>
  <c r="AR54" i="3"/>
  <c r="AS54" i="3"/>
  <c r="AR55" i="3"/>
  <c r="AS55" i="3"/>
  <c r="AR56" i="3"/>
  <c r="AS56" i="3"/>
  <c r="AR57" i="3"/>
  <c r="AS57" i="3"/>
  <c r="AR58" i="3"/>
  <c r="AS58" i="3"/>
  <c r="AR59" i="3"/>
  <c r="AS59" i="3"/>
  <c r="AR60" i="3"/>
  <c r="AS60" i="3"/>
  <c r="AR61" i="3"/>
  <c r="AS61" i="3"/>
  <c r="AR62" i="3"/>
  <c r="AS62" i="3"/>
  <c r="AR63" i="3"/>
  <c r="AS63" i="3"/>
  <c r="AR64" i="3"/>
  <c r="AS64" i="3"/>
  <c r="AR65" i="3"/>
  <c r="AS65" i="3"/>
  <c r="AR66" i="3"/>
  <c r="AS66" i="3"/>
  <c r="AR67" i="3"/>
  <c r="AS67" i="3"/>
  <c r="AR68" i="3"/>
  <c r="AS68" i="3"/>
  <c r="AR69" i="3"/>
  <c r="AS69" i="3"/>
  <c r="AR70" i="3"/>
  <c r="AS70" i="3"/>
  <c r="AR71" i="3"/>
  <c r="AS71" i="3"/>
  <c r="AR72" i="3"/>
  <c r="AS72" i="3"/>
  <c r="AL51" i="3"/>
  <c r="AM51" i="3"/>
  <c r="AL52" i="3"/>
  <c r="AM52" i="3"/>
  <c r="AL53" i="3"/>
  <c r="AM53" i="3"/>
  <c r="AL54" i="3"/>
  <c r="AM54" i="3"/>
  <c r="AL55" i="3"/>
  <c r="AM55" i="3"/>
  <c r="AL56" i="3"/>
  <c r="AM56" i="3"/>
  <c r="AL57" i="3"/>
  <c r="AM57" i="3"/>
  <c r="AL58" i="3"/>
  <c r="AM58" i="3"/>
  <c r="AL59" i="3"/>
  <c r="AM59" i="3"/>
  <c r="AL60" i="3"/>
  <c r="AM60" i="3"/>
  <c r="AL61" i="3"/>
  <c r="AM61" i="3"/>
  <c r="AL62" i="3"/>
  <c r="AM62" i="3"/>
  <c r="AL63" i="3"/>
  <c r="AM63" i="3"/>
  <c r="AF55" i="3"/>
  <c r="AG55" i="3"/>
  <c r="AF56" i="3"/>
  <c r="AG56" i="3"/>
  <c r="AF57" i="3"/>
  <c r="AG57" i="3"/>
  <c r="AF58" i="3"/>
  <c r="AG58" i="3"/>
  <c r="AF59" i="3"/>
  <c r="AG59" i="3"/>
  <c r="AF60" i="3"/>
  <c r="AG60" i="3"/>
  <c r="AF61" i="3"/>
  <c r="AG61" i="3"/>
  <c r="AF62" i="3"/>
  <c r="AG62" i="3"/>
  <c r="Z54" i="3"/>
  <c r="AA54" i="3"/>
  <c r="Z55" i="3"/>
  <c r="AA55" i="3"/>
  <c r="Z56" i="3"/>
  <c r="AA56" i="3"/>
  <c r="Z57" i="3"/>
  <c r="AA57" i="3"/>
  <c r="Z58" i="3"/>
  <c r="AA58" i="3"/>
  <c r="Z59" i="3"/>
  <c r="AA59" i="3"/>
  <c r="Z60" i="3"/>
  <c r="AA60" i="3"/>
  <c r="Z61" i="3"/>
  <c r="AA61" i="3"/>
  <c r="Z62" i="3"/>
  <c r="AA62" i="3"/>
  <c r="Z63" i="3"/>
  <c r="AA63" i="3"/>
  <c r="Z64" i="3"/>
  <c r="AA64" i="3"/>
  <c r="Z65" i="3"/>
  <c r="AA65" i="3"/>
  <c r="Z66" i="3"/>
  <c r="AA66" i="3"/>
  <c r="Z67" i="3"/>
  <c r="AA67" i="3"/>
  <c r="T53" i="3"/>
  <c r="U53" i="3"/>
  <c r="T54" i="3"/>
  <c r="U54" i="3"/>
  <c r="T55" i="3"/>
  <c r="U55" i="3"/>
  <c r="T56" i="3"/>
  <c r="U56" i="3"/>
  <c r="T57" i="3"/>
  <c r="U57" i="3"/>
  <c r="T58" i="3"/>
  <c r="U58" i="3"/>
  <c r="T59" i="3"/>
  <c r="U59" i="3"/>
  <c r="T60" i="3"/>
  <c r="U60" i="3"/>
  <c r="T61" i="3"/>
  <c r="U61" i="3"/>
  <c r="T62" i="3"/>
  <c r="U62" i="3"/>
  <c r="T63" i="3"/>
  <c r="U63" i="3"/>
  <c r="T64" i="3"/>
  <c r="U64" i="3"/>
  <c r="N55" i="3"/>
  <c r="O55" i="3"/>
  <c r="N56" i="3"/>
  <c r="O56" i="3"/>
  <c r="N57" i="3"/>
  <c r="O57" i="3"/>
  <c r="N58" i="3"/>
  <c r="O58" i="3"/>
  <c r="N59" i="3"/>
  <c r="O59" i="3"/>
  <c r="N60" i="3"/>
  <c r="O60" i="3"/>
  <c r="N61" i="3"/>
  <c r="O61" i="3"/>
  <c r="N62" i="3"/>
  <c r="O62" i="3"/>
  <c r="N63" i="3"/>
  <c r="O63" i="3"/>
  <c r="N64" i="3"/>
  <c r="O64" i="3"/>
  <c r="N65" i="3"/>
  <c r="O65" i="3"/>
  <c r="H54" i="3"/>
  <c r="I54" i="3"/>
  <c r="H55" i="3"/>
  <c r="I55" i="3"/>
  <c r="H56" i="3"/>
  <c r="I56" i="3"/>
  <c r="H57" i="3"/>
  <c r="I57" i="3"/>
  <c r="H58" i="3"/>
  <c r="I58" i="3"/>
  <c r="H59" i="3"/>
  <c r="I59" i="3"/>
  <c r="H60" i="3"/>
  <c r="I60" i="3"/>
  <c r="H61" i="3"/>
  <c r="I61" i="3"/>
  <c r="AQ82" i="20" l="1"/>
  <c r="AQ157" i="20"/>
  <c r="AS157" i="20"/>
  <c r="AS215" i="20"/>
  <c r="Q213" i="20"/>
  <c r="O82" i="20"/>
  <c r="AQ215" i="20"/>
  <c r="AS83" i="20"/>
  <c r="AI213" i="20"/>
  <c r="AR44" i="20"/>
  <c r="H209" i="20"/>
  <c r="AC230" i="20"/>
  <c r="K213" i="20"/>
  <c r="AM82" i="20"/>
  <c r="AG82" i="20"/>
  <c r="U82" i="20"/>
  <c r="AS216" i="20"/>
  <c r="AO213" i="20"/>
  <c r="W213" i="20"/>
  <c r="I82" i="20"/>
  <c r="H305" i="15"/>
  <c r="H297" i="15"/>
  <c r="I289" i="15"/>
  <c r="H281" i="15"/>
  <c r="H273" i="15"/>
  <c r="I265" i="15"/>
  <c r="H257" i="15"/>
  <c r="H249" i="15"/>
  <c r="I241" i="15"/>
  <c r="H233" i="15"/>
  <c r="H225" i="15"/>
  <c r="H73" i="3"/>
  <c r="G24" i="1"/>
  <c r="AO230" i="20" l="1"/>
  <c r="H213" i="20"/>
  <c r="AR209" i="20"/>
  <c r="K230" i="20"/>
  <c r="AS82" i="20"/>
  <c r="W230" i="20"/>
  <c r="AI230" i="20"/>
  <c r="Q230" i="20"/>
  <c r="I305" i="15"/>
  <c r="I297" i="15"/>
  <c r="J289" i="15"/>
  <c r="I281" i="15"/>
  <c r="I273" i="15"/>
  <c r="J265" i="15"/>
  <c r="I257" i="15"/>
  <c r="I249" i="15"/>
  <c r="J241" i="15"/>
  <c r="I233" i="15"/>
  <c r="I225" i="15"/>
  <c r="G188" i="20" l="1"/>
  <c r="I188" i="20" s="1"/>
  <c r="AE188" i="20"/>
  <c r="AE185" i="20" s="1"/>
  <c r="Y188" i="20"/>
  <c r="Y185" i="20" s="1"/>
  <c r="M188" i="20"/>
  <c r="AK188" i="20"/>
  <c r="S188" i="20"/>
  <c r="AR213" i="20"/>
  <c r="H230" i="20"/>
  <c r="J305" i="15"/>
  <c r="J297" i="15"/>
  <c r="K289" i="15"/>
  <c r="J281" i="15"/>
  <c r="J273" i="15"/>
  <c r="K265" i="15"/>
  <c r="J257" i="15"/>
  <c r="J249" i="15"/>
  <c r="K241" i="15"/>
  <c r="J233" i="15"/>
  <c r="J225" i="15"/>
  <c r="G185" i="20" l="1"/>
  <c r="G183" i="20" s="1"/>
  <c r="AG188" i="20"/>
  <c r="AA188" i="20"/>
  <c r="AE183" i="20"/>
  <c r="AG183" i="20" s="1"/>
  <c r="AG185" i="20"/>
  <c r="O188" i="20"/>
  <c r="M185" i="20"/>
  <c r="S185" i="20"/>
  <c r="U188" i="20"/>
  <c r="AM188" i="20"/>
  <c r="AK185" i="20"/>
  <c r="AA185" i="20"/>
  <c r="Y183" i="20"/>
  <c r="AA183" i="20" s="1"/>
  <c r="AR230" i="20"/>
  <c r="K297" i="15"/>
  <c r="L289" i="15"/>
  <c r="K281" i="15"/>
  <c r="K273" i="15"/>
  <c r="L265" i="15"/>
  <c r="K257" i="15"/>
  <c r="K249" i="15"/>
  <c r="L241" i="15"/>
  <c r="K233" i="15"/>
  <c r="K225" i="15"/>
  <c r="S24" i="1"/>
  <c r="H24" i="1"/>
  <c r="I24" i="1"/>
  <c r="J24" i="1"/>
  <c r="K24" i="1"/>
  <c r="L24" i="1"/>
  <c r="M24" i="1"/>
  <c r="N24" i="1"/>
  <c r="O24" i="1"/>
  <c r="P24" i="1"/>
  <c r="Q24" i="1"/>
  <c r="R24" i="1"/>
  <c r="I185" i="20" l="1"/>
  <c r="AM185" i="20"/>
  <c r="AK183" i="20"/>
  <c r="AM183" i="20" s="1"/>
  <c r="O185" i="20"/>
  <c r="M183" i="20"/>
  <c r="O183" i="20" s="1"/>
  <c r="I183" i="20"/>
  <c r="U185" i="20"/>
  <c r="S183" i="20"/>
  <c r="U183" i="20" s="1"/>
  <c r="L305" i="15"/>
  <c r="L297" i="15"/>
  <c r="M289" i="15"/>
  <c r="L281" i="15"/>
  <c r="L273" i="15"/>
  <c r="M265" i="15"/>
  <c r="L257" i="15"/>
  <c r="L249" i="15"/>
  <c r="M241" i="15"/>
  <c r="L233" i="15"/>
  <c r="L225" i="15"/>
  <c r="G19" i="1"/>
  <c r="G20" i="1" l="1"/>
  <c r="G25" i="1" s="1"/>
  <c r="G27" i="1" s="1"/>
  <c r="G18" i="20"/>
  <c r="M305" i="15"/>
  <c r="M297" i="15"/>
  <c r="N289" i="15"/>
  <c r="M281" i="15"/>
  <c r="M273" i="15"/>
  <c r="N265" i="15"/>
  <c r="M257" i="15"/>
  <c r="M249" i="15"/>
  <c r="N241" i="15"/>
  <c r="M233" i="15"/>
  <c r="M225" i="15"/>
  <c r="G151" i="20"/>
  <c r="J151" i="20"/>
  <c r="L151" i="20" s="1"/>
  <c r="M151" i="20"/>
  <c r="O151" i="20" s="1"/>
  <c r="P151" i="20"/>
  <c r="R151" i="20" s="1"/>
  <c r="S151" i="20"/>
  <c r="U151" i="20" s="1"/>
  <c r="V151" i="20"/>
  <c r="X151" i="20" s="1"/>
  <c r="Y151" i="20"/>
  <c r="AA151" i="20" s="1"/>
  <c r="AB151" i="20"/>
  <c r="AD151" i="20" s="1"/>
  <c r="AE151" i="20"/>
  <c r="AG151" i="20" s="1"/>
  <c r="AN151" i="20"/>
  <c r="AP151" i="20" s="1"/>
  <c r="AN157" i="10"/>
  <c r="AP157" i="10" s="1"/>
  <c r="AK157" i="10"/>
  <c r="AM157" i="10" s="1"/>
  <c r="AH157" i="10"/>
  <c r="AJ157" i="10" s="1"/>
  <c r="AE157" i="10"/>
  <c r="AG157" i="10" s="1"/>
  <c r="AB157" i="10"/>
  <c r="AD157" i="10" s="1"/>
  <c r="Y157" i="10"/>
  <c r="AA157" i="10" s="1"/>
  <c r="V157" i="10"/>
  <c r="X157" i="10" s="1"/>
  <c r="S157" i="10"/>
  <c r="U157" i="10" s="1"/>
  <c r="P157" i="10"/>
  <c r="R157" i="10" s="1"/>
  <c r="M157" i="10"/>
  <c r="O157" i="10" s="1"/>
  <c r="J157" i="10"/>
  <c r="L157" i="10" s="1"/>
  <c r="G157" i="10"/>
  <c r="E31" i="11"/>
  <c r="F31" i="11"/>
  <c r="G31" i="11"/>
  <c r="H31" i="11"/>
  <c r="I31" i="11"/>
  <c r="D31" i="11"/>
  <c r="E30" i="11"/>
  <c r="F30" i="11"/>
  <c r="G30" i="11"/>
  <c r="H30" i="11"/>
  <c r="I30" i="11"/>
  <c r="D30" i="11"/>
  <c r="E18" i="11"/>
  <c r="F18" i="11"/>
  <c r="M64" i="20" s="1"/>
  <c r="G18" i="11"/>
  <c r="H18" i="11"/>
  <c r="I18" i="11"/>
  <c r="Y64" i="20"/>
  <c r="AK64" i="20"/>
  <c r="D18" i="11"/>
  <c r="E17" i="11"/>
  <c r="F17" i="11"/>
  <c r="G17" i="11"/>
  <c r="P65" i="20" s="1"/>
  <c r="R65" i="20" s="1"/>
  <c r="H17" i="11"/>
  <c r="I17" i="11"/>
  <c r="AB65" i="20"/>
  <c r="AD65" i="20" s="1"/>
  <c r="AN65" i="20"/>
  <c r="AP65" i="20" s="1"/>
  <c r="D17" i="11"/>
  <c r="G8" i="1" l="1"/>
  <c r="G11" i="10" s="1"/>
  <c r="G22" i="1"/>
  <c r="G28" i="1"/>
  <c r="I157" i="10"/>
  <c r="AS157" i="10" s="1"/>
  <c r="AQ157" i="10"/>
  <c r="AA64" i="20"/>
  <c r="AB64" i="10"/>
  <c r="AD64" i="10" s="1"/>
  <c r="AB64" i="20"/>
  <c r="AN140" i="10"/>
  <c r="AP140" i="10" s="1"/>
  <c r="AN140" i="20"/>
  <c r="AP140" i="20" s="1"/>
  <c r="P140" i="10"/>
  <c r="R140" i="10" s="1"/>
  <c r="P140" i="20"/>
  <c r="R140" i="20" s="1"/>
  <c r="AB139" i="10"/>
  <c r="AD139" i="10" s="1"/>
  <c r="AB139" i="20"/>
  <c r="AH65" i="10"/>
  <c r="AJ65" i="10" s="1"/>
  <c r="AH65" i="20"/>
  <c r="AJ65" i="20" s="1"/>
  <c r="V65" i="10"/>
  <c r="X65" i="10" s="1"/>
  <c r="V65" i="20"/>
  <c r="X65" i="20" s="1"/>
  <c r="J65" i="10"/>
  <c r="L65" i="10" s="1"/>
  <c r="J65" i="20"/>
  <c r="L65" i="20" s="1"/>
  <c r="AH64" i="10"/>
  <c r="AJ64" i="10" s="1"/>
  <c r="AH64" i="20"/>
  <c r="V64" i="10"/>
  <c r="X64" i="10" s="1"/>
  <c r="V64" i="20"/>
  <c r="J64" i="10"/>
  <c r="L64" i="10" s="1"/>
  <c r="J64" i="20"/>
  <c r="AH140" i="10"/>
  <c r="AJ140" i="10" s="1"/>
  <c r="AH140" i="20"/>
  <c r="AJ140" i="20" s="1"/>
  <c r="V140" i="10"/>
  <c r="X140" i="10" s="1"/>
  <c r="V140" i="20"/>
  <c r="X140" i="20" s="1"/>
  <c r="J140" i="10"/>
  <c r="L140" i="10" s="1"/>
  <c r="J140" i="20"/>
  <c r="L140" i="20" s="1"/>
  <c r="AH139" i="10"/>
  <c r="AJ139" i="10" s="1"/>
  <c r="AH139" i="20"/>
  <c r="V139" i="10"/>
  <c r="X139" i="10" s="1"/>
  <c r="V139" i="20"/>
  <c r="J139" i="10"/>
  <c r="L139" i="10" s="1"/>
  <c r="J139" i="20"/>
  <c r="Y64" i="10"/>
  <c r="AA64" i="10" s="1"/>
  <c r="P65" i="10"/>
  <c r="R65" i="10" s="1"/>
  <c r="AK65" i="10"/>
  <c r="AM65" i="10" s="1"/>
  <c r="AK65" i="20"/>
  <c r="AM65" i="20" s="1"/>
  <c r="Y65" i="10"/>
  <c r="AA65" i="10" s="1"/>
  <c r="Y65" i="20"/>
  <c r="AA65" i="20" s="1"/>
  <c r="M65" i="10"/>
  <c r="O65" i="10" s="1"/>
  <c r="M65" i="20"/>
  <c r="O65" i="20" s="1"/>
  <c r="AM64" i="20"/>
  <c r="AK140" i="10"/>
  <c r="AM140" i="10" s="1"/>
  <c r="AK140" i="20"/>
  <c r="AM140" i="20" s="1"/>
  <c r="Y140" i="10"/>
  <c r="AA140" i="10" s="1"/>
  <c r="Y140" i="20"/>
  <c r="AA140" i="20" s="1"/>
  <c r="M140" i="10"/>
  <c r="O140" i="10" s="1"/>
  <c r="M140" i="20"/>
  <c r="O140" i="20" s="1"/>
  <c r="AK139" i="10"/>
  <c r="AM139" i="10" s="1"/>
  <c r="AK139" i="20"/>
  <c r="Y139" i="10"/>
  <c r="AA139" i="10" s="1"/>
  <c r="Y139" i="20"/>
  <c r="M139" i="10"/>
  <c r="O139" i="10" s="1"/>
  <c r="M139" i="20"/>
  <c r="AK64" i="10"/>
  <c r="AM64" i="10" s="1"/>
  <c r="O64" i="20"/>
  <c r="AN64" i="10"/>
  <c r="AP64" i="10" s="1"/>
  <c r="AN64" i="20"/>
  <c r="P64" i="10"/>
  <c r="R64" i="10" s="1"/>
  <c r="P64" i="20"/>
  <c r="AB140" i="10"/>
  <c r="AD140" i="10" s="1"/>
  <c r="AB140" i="20"/>
  <c r="AD140" i="20" s="1"/>
  <c r="AN139" i="10"/>
  <c r="AP139" i="10" s="1"/>
  <c r="AN139" i="20"/>
  <c r="P139" i="10"/>
  <c r="R139" i="10" s="1"/>
  <c r="P139" i="20"/>
  <c r="G65" i="10"/>
  <c r="G65" i="20"/>
  <c r="AE65" i="10"/>
  <c r="AG65" i="10" s="1"/>
  <c r="AE65" i="20"/>
  <c r="AG65" i="20" s="1"/>
  <c r="S65" i="10"/>
  <c r="U65" i="10" s="1"/>
  <c r="S65" i="20"/>
  <c r="U65" i="20" s="1"/>
  <c r="G64" i="10"/>
  <c r="G64" i="20"/>
  <c r="AE64" i="10"/>
  <c r="AG64" i="10" s="1"/>
  <c r="AE64" i="20"/>
  <c r="S64" i="10"/>
  <c r="U64" i="10" s="1"/>
  <c r="S64" i="20"/>
  <c r="G140" i="10"/>
  <c r="G140" i="20"/>
  <c r="AE140" i="10"/>
  <c r="AG140" i="10" s="1"/>
  <c r="AE140" i="20"/>
  <c r="AG140" i="20" s="1"/>
  <c r="S140" i="10"/>
  <c r="U140" i="10" s="1"/>
  <c r="S140" i="20"/>
  <c r="U140" i="20" s="1"/>
  <c r="G139" i="10"/>
  <c r="G139" i="20"/>
  <c r="AE139" i="10"/>
  <c r="AG139" i="10" s="1"/>
  <c r="AE139" i="20"/>
  <c r="S139" i="10"/>
  <c r="U139" i="10" s="1"/>
  <c r="S139" i="20"/>
  <c r="AN65" i="10"/>
  <c r="AP65" i="10" s="1"/>
  <c r="M64" i="10"/>
  <c r="O64" i="10" s="1"/>
  <c r="AB65" i="10"/>
  <c r="AD65" i="10" s="1"/>
  <c r="I18" i="20"/>
  <c r="G4" i="20"/>
  <c r="G70" i="10"/>
  <c r="G70" i="20"/>
  <c r="AE70" i="20"/>
  <c r="AG70" i="20" s="1"/>
  <c r="AE70" i="10"/>
  <c r="AG70" i="10" s="1"/>
  <c r="S70" i="20"/>
  <c r="U70" i="20" s="1"/>
  <c r="S70" i="10"/>
  <c r="U70" i="10" s="1"/>
  <c r="AM70" i="20"/>
  <c r="AH70" i="20"/>
  <c r="AJ70" i="20" s="1"/>
  <c r="AH70" i="10"/>
  <c r="AJ70" i="10" s="1"/>
  <c r="AM70" i="10"/>
  <c r="V70" i="20"/>
  <c r="X70" i="20" s="1"/>
  <c r="V70" i="10"/>
  <c r="X70" i="10" s="1"/>
  <c r="J70" i="20"/>
  <c r="L70" i="20" s="1"/>
  <c r="J70" i="10"/>
  <c r="L70" i="10" s="1"/>
  <c r="Y70" i="20"/>
  <c r="AA70" i="20" s="1"/>
  <c r="Y70" i="10"/>
  <c r="AA70" i="10" s="1"/>
  <c r="M70" i="20"/>
  <c r="O70" i="20" s="1"/>
  <c r="M70" i="10"/>
  <c r="O70" i="10" s="1"/>
  <c r="AN70" i="20"/>
  <c r="AP70" i="20" s="1"/>
  <c r="AN70" i="10"/>
  <c r="AP70" i="10" s="1"/>
  <c r="AB70" i="20"/>
  <c r="AD70" i="20" s="1"/>
  <c r="AB70" i="10"/>
  <c r="AD70" i="10" s="1"/>
  <c r="P70" i="20"/>
  <c r="R70" i="20" s="1"/>
  <c r="P70" i="10"/>
  <c r="R70" i="10" s="1"/>
  <c r="G151" i="10"/>
  <c r="S151" i="10"/>
  <c r="U151" i="10" s="1"/>
  <c r="AE151" i="10"/>
  <c r="AG151" i="10" s="1"/>
  <c r="I151" i="20"/>
  <c r="P151" i="10"/>
  <c r="R151" i="10" s="1"/>
  <c r="AB151" i="10"/>
  <c r="AD151" i="10" s="1"/>
  <c r="AN151" i="10"/>
  <c r="AP151" i="10" s="1"/>
  <c r="AH151" i="20"/>
  <c r="AJ151" i="20" s="1"/>
  <c r="AK151" i="20"/>
  <c r="AM151" i="20" s="1"/>
  <c r="M151" i="10"/>
  <c r="O151" i="10" s="1"/>
  <c r="Y151" i="10"/>
  <c r="AA151" i="10" s="1"/>
  <c r="AK151" i="10"/>
  <c r="AM151" i="10" s="1"/>
  <c r="J151" i="10"/>
  <c r="L151" i="10" s="1"/>
  <c r="V151" i="10"/>
  <c r="X151" i="10" s="1"/>
  <c r="AH151" i="10"/>
  <c r="AJ151" i="10" s="1"/>
  <c r="N305" i="15"/>
  <c r="N297" i="15"/>
  <c r="O289" i="15"/>
  <c r="N281" i="15"/>
  <c r="N273" i="15"/>
  <c r="O265" i="15"/>
  <c r="N257" i="15"/>
  <c r="N249" i="15"/>
  <c r="O241" i="15"/>
  <c r="N233" i="15"/>
  <c r="N225" i="15"/>
  <c r="I15" i="10" l="1"/>
  <c r="G167" i="20"/>
  <c r="G9" i="1"/>
  <c r="AK73" i="10"/>
  <c r="S73" i="10"/>
  <c r="AE73" i="20"/>
  <c r="AB73" i="10"/>
  <c r="AN73" i="10"/>
  <c r="M63" i="20"/>
  <c r="O63" i="20" s="1"/>
  <c r="AK63" i="20"/>
  <c r="AM63" i="20" s="1"/>
  <c r="AQ70" i="20"/>
  <c r="I151" i="10"/>
  <c r="AS151" i="10" s="1"/>
  <c r="AQ151" i="10"/>
  <c r="I70" i="10"/>
  <c r="AS70" i="10" s="1"/>
  <c r="AQ70" i="10"/>
  <c r="AQ151" i="20"/>
  <c r="AQ64" i="20"/>
  <c r="I65" i="10"/>
  <c r="AS65" i="10" s="1"/>
  <c r="AQ65" i="10"/>
  <c r="Y63" i="20"/>
  <c r="AA63" i="20" s="1"/>
  <c r="AQ65" i="20"/>
  <c r="I64" i="10"/>
  <c r="AS64" i="10" s="1"/>
  <c r="AQ64" i="10"/>
  <c r="AQ139" i="20"/>
  <c r="I140" i="10"/>
  <c r="AS140" i="10" s="1"/>
  <c r="AQ140" i="10"/>
  <c r="AQ140" i="20"/>
  <c r="I139" i="10"/>
  <c r="AS139" i="10" s="1"/>
  <c r="AQ139" i="10"/>
  <c r="U139" i="20"/>
  <c r="S138" i="20"/>
  <c r="U138" i="20" s="1"/>
  <c r="G138" i="20"/>
  <c r="I139" i="20"/>
  <c r="U64" i="20"/>
  <c r="S63" i="20"/>
  <c r="U63" i="20" s="1"/>
  <c r="I64" i="20"/>
  <c r="G63" i="20"/>
  <c r="R139" i="20"/>
  <c r="P138" i="20"/>
  <c r="R138" i="20" s="1"/>
  <c r="AP64" i="20"/>
  <c r="AN63" i="20"/>
  <c r="AP63" i="20" s="1"/>
  <c r="Y138" i="20"/>
  <c r="AA138" i="20" s="1"/>
  <c r="AA139" i="20"/>
  <c r="L139" i="20"/>
  <c r="J138" i="20"/>
  <c r="L138" i="20" s="1"/>
  <c r="AJ139" i="20"/>
  <c r="AH138" i="20"/>
  <c r="AJ138" i="20" s="1"/>
  <c r="L64" i="20"/>
  <c r="J63" i="20"/>
  <c r="L63" i="20" s="1"/>
  <c r="AJ64" i="20"/>
  <c r="AH63" i="20"/>
  <c r="AJ63" i="20" s="1"/>
  <c r="AD139" i="20"/>
  <c r="AB138" i="20"/>
  <c r="AD138" i="20" s="1"/>
  <c r="I140" i="20"/>
  <c r="AS140" i="20" s="1"/>
  <c r="I65" i="20"/>
  <c r="AS65" i="20" s="1"/>
  <c r="AP139" i="20"/>
  <c r="AN138" i="20"/>
  <c r="AP138" i="20" s="1"/>
  <c r="R64" i="20"/>
  <c r="P63" i="20"/>
  <c r="R63" i="20" s="1"/>
  <c r="AG139" i="20"/>
  <c r="AE138" i="20"/>
  <c r="AG138" i="20" s="1"/>
  <c r="AE63" i="20"/>
  <c r="AG63" i="20" s="1"/>
  <c r="AG64" i="20"/>
  <c r="M138" i="20"/>
  <c r="O138" i="20" s="1"/>
  <c r="O139" i="20"/>
  <c r="AK138" i="20"/>
  <c r="AM138" i="20" s="1"/>
  <c r="AM139" i="20"/>
  <c r="V138" i="20"/>
  <c r="X138" i="20" s="1"/>
  <c r="X139" i="20"/>
  <c r="X64" i="20"/>
  <c r="V63" i="20"/>
  <c r="X63" i="20" s="1"/>
  <c r="AD64" i="20"/>
  <c r="AB63" i="20"/>
  <c r="AD63" i="20" s="1"/>
  <c r="AN73" i="20"/>
  <c r="M73" i="10"/>
  <c r="M73" i="20"/>
  <c r="AB73" i="20"/>
  <c r="AE73" i="10"/>
  <c r="AK73" i="20"/>
  <c r="AH73" i="10"/>
  <c r="AH73" i="20"/>
  <c r="S73" i="20"/>
  <c r="Y73" i="10"/>
  <c r="Y73" i="20"/>
  <c r="G73" i="10"/>
  <c r="G73" i="20"/>
  <c r="G163" i="20"/>
  <c r="I4" i="20"/>
  <c r="I70" i="20"/>
  <c r="AS70" i="20" s="1"/>
  <c r="AS151" i="20"/>
  <c r="O305" i="15"/>
  <c r="O297" i="15"/>
  <c r="O281" i="15"/>
  <c r="O273" i="15"/>
  <c r="O257" i="15"/>
  <c r="O249" i="15"/>
  <c r="O233" i="15"/>
  <c r="O225" i="15"/>
  <c r="G167" i="10" l="1"/>
  <c r="I167" i="10" s="1"/>
  <c r="AQ63" i="20"/>
  <c r="AQ138" i="20"/>
  <c r="AS64" i="20"/>
  <c r="AS139" i="20"/>
  <c r="I63" i="20"/>
  <c r="AS63" i="20" s="1"/>
  <c r="I138" i="20"/>
  <c r="AS138" i="20" s="1"/>
  <c r="P73" i="10"/>
  <c r="P73" i="20"/>
  <c r="V73" i="10"/>
  <c r="V73" i="20"/>
  <c r="G72" i="20"/>
  <c r="I73" i="20"/>
  <c r="S72" i="20"/>
  <c r="U72" i="20" s="1"/>
  <c r="U73" i="20"/>
  <c r="AK72" i="20"/>
  <c r="AM72" i="20" s="1"/>
  <c r="AM73" i="20"/>
  <c r="AB72" i="20"/>
  <c r="AD72" i="20" s="1"/>
  <c r="AD73" i="20"/>
  <c r="AN72" i="20"/>
  <c r="AP72" i="20" s="1"/>
  <c r="AP73" i="20"/>
  <c r="J73" i="10"/>
  <c r="J73" i="20"/>
  <c r="Y72" i="20"/>
  <c r="AA72" i="20" s="1"/>
  <c r="AA73" i="20"/>
  <c r="AH72" i="20"/>
  <c r="AJ72" i="20" s="1"/>
  <c r="AJ73" i="20"/>
  <c r="AE72" i="20"/>
  <c r="AG72" i="20" s="1"/>
  <c r="AG73" i="20"/>
  <c r="M72" i="20"/>
  <c r="O72" i="20" s="1"/>
  <c r="O73" i="20"/>
  <c r="I163" i="20"/>
  <c r="AQ73" i="10" l="1"/>
  <c r="AQ73" i="20"/>
  <c r="J72" i="20"/>
  <c r="L72" i="20" s="1"/>
  <c r="L73" i="20"/>
  <c r="I72" i="20"/>
  <c r="P72" i="20"/>
  <c r="R72" i="20" s="1"/>
  <c r="R73" i="20"/>
  <c r="V72" i="20"/>
  <c r="X72" i="20" s="1"/>
  <c r="X73" i="20"/>
  <c r="E217" i="15"/>
  <c r="F217" i="15" s="1"/>
  <c r="E210" i="15"/>
  <c r="E203" i="15"/>
  <c r="F203" i="15" s="1"/>
  <c r="E196" i="15"/>
  <c r="F196" i="15" s="1"/>
  <c r="E189" i="15"/>
  <c r="F189" i="15" s="1"/>
  <c r="E182" i="15"/>
  <c r="E175" i="15"/>
  <c r="F175" i="15" s="1"/>
  <c r="E168" i="15"/>
  <c r="E161" i="15"/>
  <c r="F161" i="15" s="1"/>
  <c r="E154" i="15"/>
  <c r="F154" i="15" s="1"/>
  <c r="E147" i="15"/>
  <c r="F147" i="15" s="1"/>
  <c r="E140" i="15"/>
  <c r="F140" i="15" s="1"/>
  <c r="E133" i="15"/>
  <c r="F133" i="15" s="1"/>
  <c r="E126" i="15"/>
  <c r="F126" i="15" s="1"/>
  <c r="E119" i="15"/>
  <c r="F119" i="15" s="1"/>
  <c r="E112" i="15"/>
  <c r="F112" i="15" s="1"/>
  <c r="E105" i="15"/>
  <c r="F105" i="15" s="1"/>
  <c r="E98" i="15"/>
  <c r="F98" i="15" s="1"/>
  <c r="E91" i="15"/>
  <c r="F91" i="15" s="1"/>
  <c r="G91" i="15" s="1"/>
  <c r="E84" i="15"/>
  <c r="F84" i="15" s="1"/>
  <c r="E77" i="15"/>
  <c r="F77" i="15" s="1"/>
  <c r="E70" i="15"/>
  <c r="F70" i="15" s="1"/>
  <c r="E63" i="15"/>
  <c r="F63" i="15" s="1"/>
  <c r="E56" i="15"/>
  <c r="F56" i="15" s="1"/>
  <c r="E49" i="15"/>
  <c r="F49" i="15" s="1"/>
  <c r="E42" i="15"/>
  <c r="F42" i="15" s="1"/>
  <c r="E35" i="15"/>
  <c r="F35" i="15" s="1"/>
  <c r="E28" i="15"/>
  <c r="F28" i="15" s="1"/>
  <c r="E21" i="15"/>
  <c r="F21" i="15" s="1"/>
  <c r="E14" i="15"/>
  <c r="E9" i="15" s="1"/>
  <c r="O216" i="15"/>
  <c r="N216" i="15"/>
  <c r="M216" i="15"/>
  <c r="L216" i="15"/>
  <c r="K216" i="15"/>
  <c r="J216" i="15"/>
  <c r="I216" i="15"/>
  <c r="H216" i="15"/>
  <c r="G216" i="15"/>
  <c r="F216" i="15"/>
  <c r="E216" i="15"/>
  <c r="D216" i="15"/>
  <c r="D218" i="15" s="1"/>
  <c r="O209" i="15"/>
  <c r="N209" i="15"/>
  <c r="M209" i="15"/>
  <c r="L209" i="15"/>
  <c r="K209" i="15"/>
  <c r="J209" i="15"/>
  <c r="I209" i="15"/>
  <c r="H209" i="15"/>
  <c r="G209" i="15"/>
  <c r="F209" i="15"/>
  <c r="E209" i="15"/>
  <c r="D209" i="15"/>
  <c r="D211" i="15" s="1"/>
  <c r="O202" i="15"/>
  <c r="N202" i="15"/>
  <c r="M202" i="15"/>
  <c r="L202" i="15"/>
  <c r="K202" i="15"/>
  <c r="J202" i="15"/>
  <c r="I202" i="15"/>
  <c r="H202" i="15"/>
  <c r="G202" i="15"/>
  <c r="F202" i="15"/>
  <c r="E202" i="15"/>
  <c r="D202" i="15"/>
  <c r="D204" i="15" s="1"/>
  <c r="O195" i="15"/>
  <c r="N195" i="15"/>
  <c r="M195" i="15"/>
  <c r="L195" i="15"/>
  <c r="K195" i="15"/>
  <c r="J195" i="15"/>
  <c r="I195" i="15"/>
  <c r="H195" i="15"/>
  <c r="G195" i="15"/>
  <c r="F195" i="15"/>
  <c r="E195" i="15"/>
  <c r="D195" i="15"/>
  <c r="D197" i="15" s="1"/>
  <c r="O188" i="15"/>
  <c r="N188" i="15"/>
  <c r="M188" i="15"/>
  <c r="L188" i="15"/>
  <c r="K188" i="15"/>
  <c r="J188" i="15"/>
  <c r="I188" i="15"/>
  <c r="H188" i="15"/>
  <c r="G188" i="15"/>
  <c r="F188" i="15"/>
  <c r="E188" i="15"/>
  <c r="D188" i="15"/>
  <c r="D190" i="15" s="1"/>
  <c r="O181" i="15"/>
  <c r="N181" i="15"/>
  <c r="M181" i="15"/>
  <c r="L181" i="15"/>
  <c r="K181" i="15"/>
  <c r="J181" i="15"/>
  <c r="I181" i="15"/>
  <c r="H181" i="15"/>
  <c r="G181" i="15"/>
  <c r="F181" i="15"/>
  <c r="E181" i="15"/>
  <c r="D181" i="15"/>
  <c r="D183" i="15" s="1"/>
  <c r="O174" i="15"/>
  <c r="N174" i="15"/>
  <c r="M174" i="15"/>
  <c r="L174" i="15"/>
  <c r="K174" i="15"/>
  <c r="J174" i="15"/>
  <c r="I174" i="15"/>
  <c r="H174" i="15"/>
  <c r="G174" i="15"/>
  <c r="F174" i="15"/>
  <c r="E174" i="15"/>
  <c r="D174" i="15"/>
  <c r="D176" i="15" s="1"/>
  <c r="O167" i="15"/>
  <c r="N167" i="15"/>
  <c r="M167" i="15"/>
  <c r="L167" i="15"/>
  <c r="K167" i="15"/>
  <c r="J167" i="15"/>
  <c r="I167" i="15"/>
  <c r="H167" i="15"/>
  <c r="G167" i="15"/>
  <c r="F167" i="15"/>
  <c r="E167" i="15"/>
  <c r="D167" i="15"/>
  <c r="D169" i="15" s="1"/>
  <c r="O160" i="15"/>
  <c r="N160" i="15"/>
  <c r="M160" i="15"/>
  <c r="L160" i="15"/>
  <c r="K160" i="15"/>
  <c r="J160" i="15"/>
  <c r="I160" i="15"/>
  <c r="H160" i="15"/>
  <c r="G160" i="15"/>
  <c r="F160" i="15"/>
  <c r="E160" i="15"/>
  <c r="D160" i="15"/>
  <c r="D162" i="15" s="1"/>
  <c r="O153" i="15"/>
  <c r="N153" i="15"/>
  <c r="M153" i="15"/>
  <c r="L153" i="15"/>
  <c r="K153" i="15"/>
  <c r="J153" i="15"/>
  <c r="I153" i="15"/>
  <c r="H153" i="15"/>
  <c r="G153" i="15"/>
  <c r="F153" i="15"/>
  <c r="E153" i="15"/>
  <c r="D153" i="15"/>
  <c r="D155" i="15" s="1"/>
  <c r="O146" i="15"/>
  <c r="N146" i="15"/>
  <c r="M146" i="15"/>
  <c r="L146" i="15"/>
  <c r="K146" i="15"/>
  <c r="J146" i="15"/>
  <c r="I146" i="15"/>
  <c r="H146" i="15"/>
  <c r="G146" i="15"/>
  <c r="F146" i="15"/>
  <c r="E146" i="15"/>
  <c r="D146" i="15"/>
  <c r="D148" i="15" s="1"/>
  <c r="O139" i="15"/>
  <c r="N139" i="15"/>
  <c r="M139" i="15"/>
  <c r="L139" i="15"/>
  <c r="K139" i="15"/>
  <c r="J139" i="15"/>
  <c r="I139" i="15"/>
  <c r="H139" i="15"/>
  <c r="G139" i="15"/>
  <c r="F139" i="15"/>
  <c r="E139" i="15"/>
  <c r="D139" i="15"/>
  <c r="D141" i="15" s="1"/>
  <c r="O132" i="15"/>
  <c r="N132" i="15"/>
  <c r="M132" i="15"/>
  <c r="L132" i="15"/>
  <c r="K132" i="15"/>
  <c r="J132" i="15"/>
  <c r="I132" i="15"/>
  <c r="H132" i="15"/>
  <c r="G132" i="15"/>
  <c r="F132" i="15"/>
  <c r="E132" i="15"/>
  <c r="D132" i="15"/>
  <c r="D134" i="15" s="1"/>
  <c r="O125" i="15"/>
  <c r="N125" i="15"/>
  <c r="M125" i="15"/>
  <c r="L125" i="15"/>
  <c r="K125" i="15"/>
  <c r="J125" i="15"/>
  <c r="I125" i="15"/>
  <c r="H125" i="15"/>
  <c r="G125" i="15"/>
  <c r="F125" i="15"/>
  <c r="E125" i="15"/>
  <c r="D125" i="15"/>
  <c r="D127" i="15" s="1"/>
  <c r="O118" i="15"/>
  <c r="N118" i="15"/>
  <c r="M118" i="15"/>
  <c r="L118" i="15"/>
  <c r="K118" i="15"/>
  <c r="J118" i="15"/>
  <c r="I118" i="15"/>
  <c r="H118" i="15"/>
  <c r="G118" i="15"/>
  <c r="F118" i="15"/>
  <c r="E118" i="15"/>
  <c r="D118" i="15"/>
  <c r="D120" i="15" s="1"/>
  <c r="O111" i="15"/>
  <c r="N111" i="15"/>
  <c r="M111" i="15"/>
  <c r="L111" i="15"/>
  <c r="K111" i="15"/>
  <c r="J111" i="15"/>
  <c r="I111" i="15"/>
  <c r="H111" i="15"/>
  <c r="G111" i="15"/>
  <c r="F111" i="15"/>
  <c r="E111" i="15"/>
  <c r="D111" i="15"/>
  <c r="D113" i="15" s="1"/>
  <c r="O104" i="15"/>
  <c r="N104" i="15"/>
  <c r="M104" i="15"/>
  <c r="L104" i="15"/>
  <c r="K104" i="15"/>
  <c r="J104" i="15"/>
  <c r="I104" i="15"/>
  <c r="H104" i="15"/>
  <c r="G104" i="15"/>
  <c r="F104" i="15"/>
  <c r="E104" i="15"/>
  <c r="D104" i="15"/>
  <c r="D106" i="15" s="1"/>
  <c r="O97" i="15"/>
  <c r="N97" i="15"/>
  <c r="M97" i="15"/>
  <c r="L97" i="15"/>
  <c r="K97" i="15"/>
  <c r="J97" i="15"/>
  <c r="I97" i="15"/>
  <c r="H97" i="15"/>
  <c r="G97" i="15"/>
  <c r="F97" i="15"/>
  <c r="E97" i="15"/>
  <c r="D97" i="15"/>
  <c r="D99" i="15" s="1"/>
  <c r="O90" i="15"/>
  <c r="N90" i="15"/>
  <c r="M90" i="15"/>
  <c r="L90" i="15"/>
  <c r="K90" i="15"/>
  <c r="J90" i="15"/>
  <c r="I90" i="15"/>
  <c r="H90" i="15"/>
  <c r="G90" i="15"/>
  <c r="F90" i="15"/>
  <c r="E90" i="15"/>
  <c r="D90" i="15"/>
  <c r="D92" i="15" s="1"/>
  <c r="O83" i="15"/>
  <c r="N83" i="15"/>
  <c r="M83" i="15"/>
  <c r="L83" i="15"/>
  <c r="K83" i="15"/>
  <c r="J83" i="15"/>
  <c r="I83" i="15"/>
  <c r="H83" i="15"/>
  <c r="G83" i="15"/>
  <c r="F83" i="15"/>
  <c r="E83" i="15"/>
  <c r="D83" i="15"/>
  <c r="D85" i="15" s="1"/>
  <c r="O76" i="15"/>
  <c r="N76" i="15"/>
  <c r="M76" i="15"/>
  <c r="L76" i="15"/>
  <c r="K76" i="15"/>
  <c r="J76" i="15"/>
  <c r="I76" i="15"/>
  <c r="H76" i="15"/>
  <c r="G76" i="15"/>
  <c r="F76" i="15"/>
  <c r="E76" i="15"/>
  <c r="D76" i="15"/>
  <c r="D78" i="15" s="1"/>
  <c r="O69" i="15"/>
  <c r="N69" i="15"/>
  <c r="M69" i="15"/>
  <c r="L69" i="15"/>
  <c r="K69" i="15"/>
  <c r="J69" i="15"/>
  <c r="I69" i="15"/>
  <c r="H69" i="15"/>
  <c r="G69" i="15"/>
  <c r="F69" i="15"/>
  <c r="E69" i="15"/>
  <c r="D69" i="15"/>
  <c r="D71" i="15" s="1"/>
  <c r="O62" i="15"/>
  <c r="N62" i="15"/>
  <c r="M62" i="15"/>
  <c r="L62" i="15"/>
  <c r="K62" i="15"/>
  <c r="J62" i="15"/>
  <c r="I62" i="15"/>
  <c r="H62" i="15"/>
  <c r="G62" i="15"/>
  <c r="F62" i="15"/>
  <c r="E62" i="15"/>
  <c r="D62" i="15"/>
  <c r="D64" i="15" s="1"/>
  <c r="O55" i="15"/>
  <c r="N55" i="15"/>
  <c r="M55" i="15"/>
  <c r="L55" i="15"/>
  <c r="K55" i="15"/>
  <c r="J55" i="15"/>
  <c r="I55" i="15"/>
  <c r="H55" i="15"/>
  <c r="G55" i="15"/>
  <c r="F55" i="15"/>
  <c r="E55" i="15"/>
  <c r="D55" i="15"/>
  <c r="D57" i="15" s="1"/>
  <c r="O48" i="15"/>
  <c r="N48" i="15"/>
  <c r="M48" i="15"/>
  <c r="L48" i="15"/>
  <c r="K48" i="15"/>
  <c r="J48" i="15"/>
  <c r="I48" i="15"/>
  <c r="H48" i="15"/>
  <c r="G48" i="15"/>
  <c r="F48" i="15"/>
  <c r="E48" i="15"/>
  <c r="D48" i="15"/>
  <c r="D50" i="15" s="1"/>
  <c r="O41" i="15"/>
  <c r="N41" i="15"/>
  <c r="M41" i="15"/>
  <c r="L41" i="15"/>
  <c r="K41" i="15"/>
  <c r="J41" i="15"/>
  <c r="I41" i="15"/>
  <c r="H41" i="15"/>
  <c r="G41" i="15"/>
  <c r="F41" i="15"/>
  <c r="E41" i="15"/>
  <c r="D41" i="15"/>
  <c r="D43" i="15" s="1"/>
  <c r="O34" i="15"/>
  <c r="N34" i="15"/>
  <c r="M34" i="15"/>
  <c r="L34" i="15"/>
  <c r="K34" i="15"/>
  <c r="J34" i="15"/>
  <c r="I34" i="15"/>
  <c r="H34" i="15"/>
  <c r="G34" i="15"/>
  <c r="F34" i="15"/>
  <c r="E34" i="15"/>
  <c r="D34" i="15"/>
  <c r="D36" i="15" s="1"/>
  <c r="O27" i="15"/>
  <c r="N27" i="15"/>
  <c r="M27" i="15"/>
  <c r="L27" i="15"/>
  <c r="K27" i="15"/>
  <c r="J27" i="15"/>
  <c r="I27" i="15"/>
  <c r="H27" i="15"/>
  <c r="G27" i="15"/>
  <c r="F27" i="15"/>
  <c r="E27" i="15"/>
  <c r="D27" i="15"/>
  <c r="D29" i="15" s="1"/>
  <c r="O20" i="15"/>
  <c r="N20" i="15"/>
  <c r="M20" i="15"/>
  <c r="L20" i="15"/>
  <c r="K20" i="15"/>
  <c r="J20" i="15"/>
  <c r="I20" i="15"/>
  <c r="H20" i="15"/>
  <c r="G20" i="15"/>
  <c r="F20" i="15"/>
  <c r="E20" i="15"/>
  <c r="O13" i="15"/>
  <c r="N13" i="15"/>
  <c r="M13" i="15"/>
  <c r="L13" i="15"/>
  <c r="K13" i="15"/>
  <c r="J13" i="15"/>
  <c r="I13" i="15"/>
  <c r="H13" i="15"/>
  <c r="G13" i="15"/>
  <c r="F13" i="15"/>
  <c r="E13" i="15"/>
  <c r="D13" i="15"/>
  <c r="D15" i="15" s="1"/>
  <c r="F10" i="13"/>
  <c r="G10" i="13"/>
  <c r="H10" i="13"/>
  <c r="I10" i="13"/>
  <c r="J10" i="13"/>
  <c r="K10" i="13"/>
  <c r="L10" i="13"/>
  <c r="M10" i="13"/>
  <c r="N10" i="13"/>
  <c r="O10" i="13"/>
  <c r="P10" i="13"/>
  <c r="E10" i="13"/>
  <c r="O12" i="13" l="1"/>
  <c r="O4" i="13" s="1"/>
  <c r="K12" i="13"/>
  <c r="K4" i="13" s="1"/>
  <c r="G12" i="13"/>
  <c r="G4" i="13" s="1"/>
  <c r="N12" i="13"/>
  <c r="N4" i="13" s="1"/>
  <c r="J12" i="13"/>
  <c r="J4" i="13" s="1"/>
  <c r="F12" i="13"/>
  <c r="F4" i="13" s="1"/>
  <c r="E12" i="13"/>
  <c r="E4" i="13" s="1"/>
  <c r="G69" i="20" s="1"/>
  <c r="M12" i="13"/>
  <c r="M4" i="13" s="1"/>
  <c r="I12" i="13"/>
  <c r="I4" i="13" s="1"/>
  <c r="P12" i="13"/>
  <c r="P4" i="13" s="1"/>
  <c r="L12" i="13"/>
  <c r="L4" i="13" s="1"/>
  <c r="H12" i="13"/>
  <c r="H4" i="13" s="1"/>
  <c r="D5" i="15"/>
  <c r="AQ72" i="20"/>
  <c r="AS73" i="20"/>
  <c r="AS72" i="20"/>
  <c r="F14" i="15"/>
  <c r="F9" i="15" s="1"/>
  <c r="G147" i="15"/>
  <c r="G126" i="15"/>
  <c r="G35" i="15"/>
  <c r="G63" i="15"/>
  <c r="H63" i="15" s="1"/>
  <c r="F182" i="15"/>
  <c r="G182" i="15" s="1"/>
  <c r="H182" i="15" s="1"/>
  <c r="G119" i="15"/>
  <c r="H119" i="15" s="1"/>
  <c r="F210" i="15"/>
  <c r="G210" i="15" s="1"/>
  <c r="H210" i="15" s="1"/>
  <c r="F168" i="15"/>
  <c r="G203" i="15"/>
  <c r="G161" i="15"/>
  <c r="G217" i="15"/>
  <c r="G175" i="15"/>
  <c r="G189" i="15"/>
  <c r="G196" i="15"/>
  <c r="G154" i="15"/>
  <c r="G28" i="15"/>
  <c r="G49" i="15"/>
  <c r="G70" i="15"/>
  <c r="H91" i="15"/>
  <c r="G21" i="15"/>
  <c r="G42" i="15"/>
  <c r="G112" i="15"/>
  <c r="G84" i="15"/>
  <c r="G105" i="15"/>
  <c r="G140" i="15"/>
  <c r="G56" i="15"/>
  <c r="G77" i="15"/>
  <c r="G98" i="15"/>
  <c r="G133" i="15"/>
  <c r="AK69" i="10" l="1"/>
  <c r="AK69" i="20"/>
  <c r="G14" i="15"/>
  <c r="G9" i="15" s="1"/>
  <c r="G67" i="20"/>
  <c r="I69" i="20"/>
  <c r="E36" i="15"/>
  <c r="E306" i="15"/>
  <c r="E298" i="15"/>
  <c r="E290" i="15"/>
  <c r="E282" i="15"/>
  <c r="E274" i="15"/>
  <c r="E266" i="15"/>
  <c r="E258" i="15"/>
  <c r="E250" i="15"/>
  <c r="E242" i="15"/>
  <c r="E234" i="15"/>
  <c r="E226" i="15"/>
  <c r="E218" i="15"/>
  <c r="E211" i="15"/>
  <c r="E204" i="15"/>
  <c r="E197" i="15"/>
  <c r="E190" i="15"/>
  <c r="E183" i="15"/>
  <c r="E176" i="15"/>
  <c r="E169" i="15"/>
  <c r="E162" i="15"/>
  <c r="E155" i="15"/>
  <c r="E148" i="15"/>
  <c r="E141" i="15"/>
  <c r="E134" i="15"/>
  <c r="E127" i="15"/>
  <c r="E120" i="15"/>
  <c r="E113" i="15"/>
  <c r="E106" i="15"/>
  <c r="E99" i="15"/>
  <c r="E92" i="15"/>
  <c r="E85" i="15"/>
  <c r="E78" i="15"/>
  <c r="E71" i="15"/>
  <c r="E64" i="15"/>
  <c r="E57" i="15"/>
  <c r="E50" i="15"/>
  <c r="E43" i="15"/>
  <c r="E22" i="15"/>
  <c r="E29" i="15"/>
  <c r="E15" i="15"/>
  <c r="H35" i="15"/>
  <c r="I35" i="15" s="1"/>
  <c r="H147" i="15"/>
  <c r="G168" i="15"/>
  <c r="H168" i="15" s="1"/>
  <c r="H126" i="15"/>
  <c r="H14" i="15"/>
  <c r="H9" i="15" s="1"/>
  <c r="H196" i="15"/>
  <c r="H189" i="15"/>
  <c r="H175" i="15"/>
  <c r="H217" i="15"/>
  <c r="H203" i="15"/>
  <c r="I210" i="15"/>
  <c r="I182" i="15"/>
  <c r="H161" i="15"/>
  <c r="H154" i="15"/>
  <c r="H133" i="15"/>
  <c r="H98" i="15"/>
  <c r="H56" i="15"/>
  <c r="H105" i="15"/>
  <c r="I63" i="15"/>
  <c r="H21" i="15"/>
  <c r="H70" i="15"/>
  <c r="H28" i="15"/>
  <c r="I119" i="15"/>
  <c r="H77" i="15"/>
  <c r="H140" i="15"/>
  <c r="H84" i="15"/>
  <c r="H112" i="15"/>
  <c r="H42" i="15"/>
  <c r="I91" i="15"/>
  <c r="H49" i="15"/>
  <c r="I67" i="20" l="1"/>
  <c r="M150" i="10"/>
  <c r="O150" i="10" s="1"/>
  <c r="M150" i="20"/>
  <c r="G150" i="10"/>
  <c r="G150" i="20"/>
  <c r="J150" i="10"/>
  <c r="L150" i="10" s="1"/>
  <c r="J150" i="20"/>
  <c r="S150" i="10"/>
  <c r="S150" i="20"/>
  <c r="P150" i="10"/>
  <c r="R150" i="10" s="1"/>
  <c r="P150" i="20"/>
  <c r="G36" i="15"/>
  <c r="G306" i="15"/>
  <c r="G298" i="15"/>
  <c r="G290" i="15"/>
  <c r="G282" i="15"/>
  <c r="G274" i="15"/>
  <c r="G266" i="15"/>
  <c r="G258" i="15"/>
  <c r="G250" i="15"/>
  <c r="G242" i="15"/>
  <c r="G234" i="15"/>
  <c r="G226" i="15"/>
  <c r="G218" i="15"/>
  <c r="G211" i="15"/>
  <c r="G204" i="15"/>
  <c r="G197" i="15"/>
  <c r="G190" i="15"/>
  <c r="G183" i="15"/>
  <c r="G176" i="15"/>
  <c r="G169" i="15"/>
  <c r="G162" i="15"/>
  <c r="G155" i="15"/>
  <c r="G148" i="15"/>
  <c r="G141" i="15"/>
  <c r="G134" i="15"/>
  <c r="G127" i="15"/>
  <c r="G120" i="15"/>
  <c r="G113" i="15"/>
  <c r="G106" i="15"/>
  <c r="G99" i="15"/>
  <c r="G92" i="15"/>
  <c r="G85" i="15"/>
  <c r="G78" i="15"/>
  <c r="G71" i="15"/>
  <c r="G64" i="15"/>
  <c r="G57" i="15"/>
  <c r="G50" i="15"/>
  <c r="G43" i="15"/>
  <c r="F36" i="15"/>
  <c r="F306" i="15"/>
  <c r="F298" i="15"/>
  <c r="F290" i="15"/>
  <c r="F282" i="15"/>
  <c r="F274" i="15"/>
  <c r="F266" i="15"/>
  <c r="F258" i="15"/>
  <c r="F250" i="15"/>
  <c r="F242" i="15"/>
  <c r="F234" i="15"/>
  <c r="F226" i="15"/>
  <c r="F218" i="15"/>
  <c r="F211" i="15"/>
  <c r="F204" i="15"/>
  <c r="F197" i="15"/>
  <c r="F190" i="15"/>
  <c r="F183" i="15"/>
  <c r="F176" i="15"/>
  <c r="F169" i="15"/>
  <c r="F162" i="15"/>
  <c r="F155" i="15"/>
  <c r="F148" i="15"/>
  <c r="F141" i="15"/>
  <c r="F134" i="15"/>
  <c r="F127" i="15"/>
  <c r="F120" i="15"/>
  <c r="F113" i="15"/>
  <c r="F106" i="15"/>
  <c r="F99" i="15"/>
  <c r="F92" i="15"/>
  <c r="F85" i="15"/>
  <c r="F78" i="15"/>
  <c r="F71" i="15"/>
  <c r="F64" i="15"/>
  <c r="F57" i="15"/>
  <c r="F50" i="15"/>
  <c r="F43" i="15"/>
  <c r="E5" i="15"/>
  <c r="G22" i="15"/>
  <c r="G29" i="15"/>
  <c r="F22" i="15"/>
  <c r="F29" i="15"/>
  <c r="I147" i="15"/>
  <c r="J147" i="15" s="1"/>
  <c r="G15" i="15"/>
  <c r="F15" i="15"/>
  <c r="G156" i="10"/>
  <c r="G156" i="20"/>
  <c r="I14" i="15"/>
  <c r="I9" i="15" s="1"/>
  <c r="I126" i="15"/>
  <c r="I189" i="15"/>
  <c r="I168" i="15"/>
  <c r="I161" i="15"/>
  <c r="J210" i="15"/>
  <c r="J182" i="15"/>
  <c r="I217" i="15"/>
  <c r="I203" i="15"/>
  <c r="I175" i="15"/>
  <c r="I196" i="15"/>
  <c r="I154" i="15"/>
  <c r="J119" i="15"/>
  <c r="J63" i="15"/>
  <c r="I42" i="15"/>
  <c r="I84" i="15"/>
  <c r="I77" i="15"/>
  <c r="I70" i="15"/>
  <c r="I21" i="15"/>
  <c r="I56" i="15"/>
  <c r="I133" i="15"/>
  <c r="J91" i="15"/>
  <c r="J35" i="15"/>
  <c r="I49" i="15"/>
  <c r="I112" i="15"/>
  <c r="I140" i="15"/>
  <c r="I28" i="15"/>
  <c r="I105" i="15"/>
  <c r="I98" i="15"/>
  <c r="J14" i="15" l="1"/>
  <c r="J9" i="15" s="1"/>
  <c r="J156" i="20"/>
  <c r="J154" i="20" s="1"/>
  <c r="L154" i="20" s="1"/>
  <c r="I150" i="10"/>
  <c r="I156" i="10"/>
  <c r="J156" i="10"/>
  <c r="L156" i="10" s="1"/>
  <c r="G148" i="20"/>
  <c r="I150" i="20"/>
  <c r="V150" i="10"/>
  <c r="V150" i="20"/>
  <c r="S148" i="20"/>
  <c r="U148" i="20" s="1"/>
  <c r="U150" i="20"/>
  <c r="R150" i="20"/>
  <c r="P148" i="20"/>
  <c r="R148" i="20" s="1"/>
  <c r="L150" i="20"/>
  <c r="J148" i="20"/>
  <c r="L148" i="20" s="1"/>
  <c r="O150" i="20"/>
  <c r="M148" i="20"/>
  <c r="O148" i="20" s="1"/>
  <c r="H36" i="15"/>
  <c r="H306" i="15"/>
  <c r="H298" i="15"/>
  <c r="H290" i="15"/>
  <c r="H282" i="15"/>
  <c r="H274" i="15"/>
  <c r="H266" i="15"/>
  <c r="H258" i="15"/>
  <c r="H250" i="15"/>
  <c r="H242" i="15"/>
  <c r="H234" i="15"/>
  <c r="H226" i="15"/>
  <c r="H218" i="15"/>
  <c r="H211" i="15"/>
  <c r="H204" i="15"/>
  <c r="H197" i="15"/>
  <c r="H190" i="15"/>
  <c r="H183" i="15"/>
  <c r="H176" i="15"/>
  <c r="H169" i="15"/>
  <c r="H162" i="15"/>
  <c r="H155" i="15"/>
  <c r="H148" i="15"/>
  <c r="H141" i="15"/>
  <c r="H134" i="15"/>
  <c r="H127" i="15"/>
  <c r="H120" i="15"/>
  <c r="H113" i="15"/>
  <c r="H106" i="15"/>
  <c r="H99" i="15"/>
  <c r="H92" i="15"/>
  <c r="H85" i="15"/>
  <c r="H78" i="15"/>
  <c r="H71" i="15"/>
  <c r="H64" i="15"/>
  <c r="H57" i="15"/>
  <c r="H50" i="15"/>
  <c r="H43" i="15"/>
  <c r="G5" i="15"/>
  <c r="H22" i="15"/>
  <c r="H29" i="15"/>
  <c r="F5" i="15"/>
  <c r="H15" i="15"/>
  <c r="I156" i="20"/>
  <c r="G154" i="20"/>
  <c r="J126" i="15"/>
  <c r="J168" i="15"/>
  <c r="J196" i="15"/>
  <c r="K182" i="15"/>
  <c r="J161" i="15"/>
  <c r="J189" i="15"/>
  <c r="J217" i="15"/>
  <c r="K210" i="15"/>
  <c r="J175" i="15"/>
  <c r="J203" i="15"/>
  <c r="J154" i="15"/>
  <c r="K147" i="15"/>
  <c r="J42" i="15"/>
  <c r="J98" i="15"/>
  <c r="J70" i="15"/>
  <c r="J140" i="15"/>
  <c r="J49" i="15"/>
  <c r="K91" i="15"/>
  <c r="J56" i="15"/>
  <c r="J84" i="15"/>
  <c r="K63" i="15"/>
  <c r="J105" i="15"/>
  <c r="J28" i="15"/>
  <c r="J112" i="15"/>
  <c r="K35" i="15"/>
  <c r="J133" i="15"/>
  <c r="J21" i="15"/>
  <c r="J77" i="15"/>
  <c r="K119" i="15"/>
  <c r="K14" i="15"/>
  <c r="K9" i="15" s="1"/>
  <c r="L156" i="20" l="1"/>
  <c r="P156" i="20"/>
  <c r="R156" i="20" s="1"/>
  <c r="M156" i="20"/>
  <c r="O156" i="20" s="1"/>
  <c r="Y150" i="10"/>
  <c r="Y150" i="20"/>
  <c r="X150" i="20"/>
  <c r="V148" i="20"/>
  <c r="X148" i="20" s="1"/>
  <c r="I148" i="20"/>
  <c r="I36" i="15"/>
  <c r="I306" i="15"/>
  <c r="I298" i="15"/>
  <c r="I290" i="15"/>
  <c r="I282" i="15"/>
  <c r="I274" i="15"/>
  <c r="I266" i="15"/>
  <c r="I258" i="15"/>
  <c r="I250" i="15"/>
  <c r="I242" i="15"/>
  <c r="I234" i="15"/>
  <c r="I226" i="15"/>
  <c r="I218" i="15"/>
  <c r="I211" i="15"/>
  <c r="I204" i="15"/>
  <c r="I197" i="15"/>
  <c r="I190" i="15"/>
  <c r="I183" i="15"/>
  <c r="I176" i="15"/>
  <c r="I169" i="15"/>
  <c r="I162" i="15"/>
  <c r="I155" i="15"/>
  <c r="I148" i="15"/>
  <c r="I141" i="15"/>
  <c r="I134" i="15"/>
  <c r="I127" i="15"/>
  <c r="I120" i="15"/>
  <c r="I113" i="15"/>
  <c r="I106" i="15"/>
  <c r="I99" i="15"/>
  <c r="I92" i="15"/>
  <c r="I85" i="15"/>
  <c r="I78" i="15"/>
  <c r="I71" i="15"/>
  <c r="I64" i="15"/>
  <c r="I57" i="15"/>
  <c r="I50" i="15"/>
  <c r="I43" i="15"/>
  <c r="J36" i="15"/>
  <c r="J306" i="15"/>
  <c r="J298" i="15"/>
  <c r="J290" i="15"/>
  <c r="J282" i="15"/>
  <c r="J274" i="15"/>
  <c r="J266" i="15"/>
  <c r="J258" i="15"/>
  <c r="J250" i="15"/>
  <c r="J242" i="15"/>
  <c r="J234" i="15"/>
  <c r="J226" i="15"/>
  <c r="J218" i="15"/>
  <c r="J211" i="15"/>
  <c r="J204" i="15"/>
  <c r="J197" i="15"/>
  <c r="J190" i="15"/>
  <c r="J183" i="15"/>
  <c r="J176" i="15"/>
  <c r="J169" i="15"/>
  <c r="J162" i="15"/>
  <c r="J155" i="15"/>
  <c r="J148" i="15"/>
  <c r="J141" i="15"/>
  <c r="J134" i="15"/>
  <c r="J127" i="15"/>
  <c r="J120" i="15"/>
  <c r="J113" i="15"/>
  <c r="J106" i="15"/>
  <c r="J99" i="15"/>
  <c r="J92" i="15"/>
  <c r="J85" i="15"/>
  <c r="J78" i="15"/>
  <c r="J71" i="15"/>
  <c r="J64" i="15"/>
  <c r="J57" i="15"/>
  <c r="J50" i="15"/>
  <c r="J43" i="15"/>
  <c r="P156" i="10"/>
  <c r="R156" i="10" s="1"/>
  <c r="J22" i="15"/>
  <c r="J29" i="15"/>
  <c r="H5" i="15"/>
  <c r="M156" i="10"/>
  <c r="I22" i="15"/>
  <c r="I29" i="15"/>
  <c r="I15" i="15"/>
  <c r="J15" i="15"/>
  <c r="I154" i="20"/>
  <c r="K126" i="15"/>
  <c r="K196" i="15"/>
  <c r="K175" i="15"/>
  <c r="K217" i="15"/>
  <c r="K189" i="15"/>
  <c r="L182" i="15"/>
  <c r="K168" i="15"/>
  <c r="K161" i="15"/>
  <c r="K203" i="15"/>
  <c r="L210" i="15"/>
  <c r="U150" i="10"/>
  <c r="K154" i="15"/>
  <c r="K84" i="15"/>
  <c r="L91" i="15"/>
  <c r="K140" i="15"/>
  <c r="K49" i="15"/>
  <c r="L147" i="15"/>
  <c r="L119" i="15"/>
  <c r="L35" i="15"/>
  <c r="K28" i="15"/>
  <c r="L63" i="15"/>
  <c r="K56" i="15"/>
  <c r="K42" i="15"/>
  <c r="K112" i="15"/>
  <c r="K21" i="15"/>
  <c r="K70" i="15"/>
  <c r="K98" i="15"/>
  <c r="K77" i="15"/>
  <c r="K133" i="15"/>
  <c r="K105" i="15"/>
  <c r="L14" i="15"/>
  <c r="L9" i="15" s="1"/>
  <c r="P154" i="20" l="1"/>
  <c r="R154" i="20" s="1"/>
  <c r="J5" i="15"/>
  <c r="M154" i="20"/>
  <c r="O154" i="20" s="1"/>
  <c r="S156" i="20"/>
  <c r="S154" i="20" s="1"/>
  <c r="O156" i="10"/>
  <c r="AB150" i="10"/>
  <c r="AB150" i="20"/>
  <c r="AA150" i="20"/>
  <c r="Y148" i="20"/>
  <c r="K36" i="15"/>
  <c r="K306" i="15"/>
  <c r="K298" i="15"/>
  <c r="K290" i="15"/>
  <c r="K282" i="15"/>
  <c r="K274" i="15"/>
  <c r="K266" i="15"/>
  <c r="K258" i="15"/>
  <c r="K250" i="15"/>
  <c r="K242" i="15"/>
  <c r="K234" i="15"/>
  <c r="K226" i="15"/>
  <c r="K218" i="15"/>
  <c r="K211" i="15"/>
  <c r="K204" i="15"/>
  <c r="K197" i="15"/>
  <c r="K190" i="15"/>
  <c r="K183" i="15"/>
  <c r="K176" i="15"/>
  <c r="K169" i="15"/>
  <c r="K162" i="15"/>
  <c r="K155" i="15"/>
  <c r="K148" i="15"/>
  <c r="K141" i="15"/>
  <c r="K134" i="15"/>
  <c r="K127" i="15"/>
  <c r="K120" i="15"/>
  <c r="K113" i="15"/>
  <c r="K106" i="15"/>
  <c r="K99" i="15"/>
  <c r="K92" i="15"/>
  <c r="K85" i="15"/>
  <c r="K78" i="15"/>
  <c r="K71" i="15"/>
  <c r="K64" i="15"/>
  <c r="K57" i="15"/>
  <c r="K50" i="15"/>
  <c r="K43" i="15"/>
  <c r="S156" i="10"/>
  <c r="U156" i="10" s="1"/>
  <c r="K22" i="15"/>
  <c r="K29" i="15"/>
  <c r="I5" i="15"/>
  <c r="K15" i="15"/>
  <c r="L126" i="15"/>
  <c r="L203" i="15"/>
  <c r="L175" i="15"/>
  <c r="M210" i="15"/>
  <c r="M182" i="15"/>
  <c r="X150" i="10"/>
  <c r="L168" i="15"/>
  <c r="L189" i="15"/>
  <c r="L161" i="15"/>
  <c r="L217" i="15"/>
  <c r="L196" i="15"/>
  <c r="L154" i="15"/>
  <c r="AA150" i="10"/>
  <c r="L98" i="15"/>
  <c r="L42" i="15"/>
  <c r="M35" i="15"/>
  <c r="L140" i="15"/>
  <c r="L105" i="15"/>
  <c r="L77" i="15"/>
  <c r="L70" i="15"/>
  <c r="L112" i="15"/>
  <c r="L56" i="15"/>
  <c r="L28" i="15"/>
  <c r="M119" i="15"/>
  <c r="L49" i="15"/>
  <c r="M91" i="15"/>
  <c r="L133" i="15"/>
  <c r="L21" i="15"/>
  <c r="M63" i="15"/>
  <c r="M147" i="15"/>
  <c r="L84" i="15"/>
  <c r="M14" i="15"/>
  <c r="M9" i="15" s="1"/>
  <c r="K5" i="15" l="1"/>
  <c r="U156" i="20"/>
  <c r="V156" i="10"/>
  <c r="X156" i="10" s="1"/>
  <c r="AA148" i="20"/>
  <c r="AE150" i="10"/>
  <c r="AE150" i="20"/>
  <c r="AD150" i="20"/>
  <c r="AB148" i="20"/>
  <c r="AD148" i="20" s="1"/>
  <c r="L36" i="15"/>
  <c r="L306" i="15"/>
  <c r="L298" i="15"/>
  <c r="L290" i="15"/>
  <c r="L282" i="15"/>
  <c r="L274" i="15"/>
  <c r="L266" i="15"/>
  <c r="L258" i="15"/>
  <c r="L250" i="15"/>
  <c r="L242" i="15"/>
  <c r="L234" i="15"/>
  <c r="L226" i="15"/>
  <c r="L218" i="15"/>
  <c r="L211" i="15"/>
  <c r="L204" i="15"/>
  <c r="L197" i="15"/>
  <c r="L190" i="15"/>
  <c r="L183" i="15"/>
  <c r="L176" i="15"/>
  <c r="L169" i="15"/>
  <c r="L162" i="15"/>
  <c r="L155" i="15"/>
  <c r="L148" i="15"/>
  <c r="L141" i="15"/>
  <c r="L134" i="15"/>
  <c r="L127" i="15"/>
  <c r="L120" i="15"/>
  <c r="L113" i="15"/>
  <c r="L106" i="15"/>
  <c r="L99" i="15"/>
  <c r="L92" i="15"/>
  <c r="L85" i="15"/>
  <c r="L78" i="15"/>
  <c r="L71" i="15"/>
  <c r="L64" i="15"/>
  <c r="L57" i="15"/>
  <c r="L50" i="15"/>
  <c r="L43" i="15"/>
  <c r="V156" i="20"/>
  <c r="L22" i="15"/>
  <c r="L29" i="15"/>
  <c r="L15" i="15"/>
  <c r="Y156" i="10"/>
  <c r="Y156" i="20"/>
  <c r="U154" i="20"/>
  <c r="M126" i="15"/>
  <c r="M196" i="15"/>
  <c r="M217" i="15"/>
  <c r="M189" i="15"/>
  <c r="M175" i="15"/>
  <c r="N210" i="15"/>
  <c r="M168" i="15"/>
  <c r="N182" i="15"/>
  <c r="M161" i="15"/>
  <c r="M203" i="15"/>
  <c r="AD150" i="10"/>
  <c r="M154" i="15"/>
  <c r="M49" i="15"/>
  <c r="M112" i="15"/>
  <c r="M140" i="15"/>
  <c r="M42" i="15"/>
  <c r="M84" i="15"/>
  <c r="N63" i="15"/>
  <c r="M56" i="15"/>
  <c r="M70" i="15"/>
  <c r="M105" i="15"/>
  <c r="M98" i="15"/>
  <c r="N147" i="15"/>
  <c r="M28" i="15"/>
  <c r="M77" i="15"/>
  <c r="M133" i="15"/>
  <c r="M21" i="15"/>
  <c r="N91" i="15"/>
  <c r="N119" i="15"/>
  <c r="N35" i="15"/>
  <c r="N14" i="15"/>
  <c r="N9" i="15" s="1"/>
  <c r="L5" i="15" l="1"/>
  <c r="AB156" i="20"/>
  <c r="AB154" i="20" s="1"/>
  <c r="AD154" i="20" s="1"/>
  <c r="AA156" i="10"/>
  <c r="V154" i="20"/>
  <c r="X154" i="20" s="1"/>
  <c r="X156" i="20"/>
  <c r="AH150" i="20"/>
  <c r="AK150" i="20"/>
  <c r="AE148" i="20"/>
  <c r="AG150" i="20"/>
  <c r="M36" i="15"/>
  <c r="M306" i="15"/>
  <c r="M298" i="15"/>
  <c r="M290" i="15"/>
  <c r="M282" i="15"/>
  <c r="M274" i="15"/>
  <c r="M266" i="15"/>
  <c r="M258" i="15"/>
  <c r="M250" i="15"/>
  <c r="M242" i="15"/>
  <c r="M234" i="15"/>
  <c r="M226" i="15"/>
  <c r="M218" i="15"/>
  <c r="M211" i="15"/>
  <c r="M204" i="15"/>
  <c r="M197" i="15"/>
  <c r="M190" i="15"/>
  <c r="M183" i="15"/>
  <c r="M176" i="15"/>
  <c r="M169" i="15"/>
  <c r="M162" i="15"/>
  <c r="M155" i="15"/>
  <c r="M148" i="15"/>
  <c r="M141" i="15"/>
  <c r="M134" i="15"/>
  <c r="M127" i="15"/>
  <c r="M120" i="15"/>
  <c r="M113" i="15"/>
  <c r="M106" i="15"/>
  <c r="M99" i="15"/>
  <c r="M92" i="15"/>
  <c r="M85" i="15"/>
  <c r="M78" i="15"/>
  <c r="M71" i="15"/>
  <c r="M64" i="15"/>
  <c r="M57" i="15"/>
  <c r="M50" i="15"/>
  <c r="M43" i="15"/>
  <c r="M22" i="15"/>
  <c r="M29" i="15"/>
  <c r="M15" i="15"/>
  <c r="AA156" i="20"/>
  <c r="Y154" i="20"/>
  <c r="N126" i="15"/>
  <c r="AH150" i="10"/>
  <c r="AK150" i="10"/>
  <c r="AB156" i="10"/>
  <c r="AD156" i="10" s="1"/>
  <c r="O182" i="15"/>
  <c r="O210" i="15"/>
  <c r="N189" i="15"/>
  <c r="N196" i="15"/>
  <c r="N203" i="15"/>
  <c r="N161" i="15"/>
  <c r="N168" i="15"/>
  <c r="N217" i="15"/>
  <c r="N175" i="15"/>
  <c r="AG150" i="10"/>
  <c r="N154" i="15"/>
  <c r="O119" i="15"/>
  <c r="N21" i="15"/>
  <c r="N28" i="15"/>
  <c r="N105" i="15"/>
  <c r="N56" i="15"/>
  <c r="N84" i="15"/>
  <c r="N140" i="15"/>
  <c r="N49" i="15"/>
  <c r="O35" i="15"/>
  <c r="O91" i="15"/>
  <c r="N133" i="15"/>
  <c r="N77" i="15"/>
  <c r="O147" i="15"/>
  <c r="N98" i="15"/>
  <c r="N70" i="15"/>
  <c r="N42" i="15"/>
  <c r="O63" i="15"/>
  <c r="N112" i="15"/>
  <c r="O14" i="15"/>
  <c r="O9" i="15" s="1"/>
  <c r="G69" i="10"/>
  <c r="M5" i="15" l="1"/>
  <c r="AD156" i="20"/>
  <c r="AE156" i="20"/>
  <c r="AE154" i="20" s="1"/>
  <c r="AG154" i="20" s="1"/>
  <c r="AE69" i="10"/>
  <c r="AG69" i="10" s="1"/>
  <c r="AE69" i="20"/>
  <c r="V69" i="10"/>
  <c r="V67" i="10" s="1"/>
  <c r="V69" i="20"/>
  <c r="AH69" i="10"/>
  <c r="AH67" i="10" s="1"/>
  <c r="AH69" i="20"/>
  <c r="M69" i="10"/>
  <c r="O69" i="10" s="1"/>
  <c r="M69" i="20"/>
  <c r="AN69" i="10"/>
  <c r="AP69" i="10" s="1"/>
  <c r="AN69" i="20"/>
  <c r="Y69" i="10"/>
  <c r="Y67" i="10" s="1"/>
  <c r="Y69" i="20"/>
  <c r="AB69" i="10"/>
  <c r="AD69" i="10" s="1"/>
  <c r="AB69" i="20"/>
  <c r="P69" i="10"/>
  <c r="P67" i="10" s="1"/>
  <c r="P69" i="20"/>
  <c r="S69" i="10"/>
  <c r="S67" i="10" s="1"/>
  <c r="S69" i="20"/>
  <c r="J69" i="10"/>
  <c r="J69" i="20"/>
  <c r="AN150" i="10"/>
  <c r="AQ150" i="10" s="1"/>
  <c r="AN150" i="20"/>
  <c r="AQ150" i="20" s="1"/>
  <c r="AJ150" i="20"/>
  <c r="AH148" i="20"/>
  <c r="AJ148" i="20" s="1"/>
  <c r="AG148" i="20"/>
  <c r="AM150" i="20"/>
  <c r="AK148" i="20"/>
  <c r="AM148" i="20" s="1"/>
  <c r="N36" i="15"/>
  <c r="N306" i="15"/>
  <c r="N298" i="15"/>
  <c r="N290" i="15"/>
  <c r="N282" i="15"/>
  <c r="N274" i="15"/>
  <c r="N266" i="15"/>
  <c r="N258" i="15"/>
  <c r="N250" i="15"/>
  <c r="N242" i="15"/>
  <c r="N234" i="15"/>
  <c r="N226" i="15"/>
  <c r="N218" i="15"/>
  <c r="N211" i="15"/>
  <c r="N204" i="15"/>
  <c r="N197" i="15"/>
  <c r="N190" i="15"/>
  <c r="N183" i="15"/>
  <c r="N176" i="15"/>
  <c r="N169" i="15"/>
  <c r="N162" i="15"/>
  <c r="N155" i="15"/>
  <c r="N148" i="15"/>
  <c r="N141" i="15"/>
  <c r="N134" i="15"/>
  <c r="N127" i="15"/>
  <c r="N120" i="15"/>
  <c r="N113" i="15"/>
  <c r="N106" i="15"/>
  <c r="N99" i="15"/>
  <c r="N92" i="15"/>
  <c r="N85" i="15"/>
  <c r="N78" i="15"/>
  <c r="N71" i="15"/>
  <c r="N64" i="15"/>
  <c r="N57" i="15"/>
  <c r="N50" i="15"/>
  <c r="N43" i="15"/>
  <c r="N22" i="15"/>
  <c r="N29" i="15"/>
  <c r="N15" i="15"/>
  <c r="AE156" i="10"/>
  <c r="AG156" i="10" s="1"/>
  <c r="AA154" i="20"/>
  <c r="O126" i="15"/>
  <c r="O217" i="15"/>
  <c r="O161" i="15"/>
  <c r="O196" i="15"/>
  <c r="O175" i="15"/>
  <c r="O168" i="15"/>
  <c r="O203" i="15"/>
  <c r="O189" i="15"/>
  <c r="O154" i="15"/>
  <c r="O42" i="15"/>
  <c r="O77" i="15"/>
  <c r="O105" i="15"/>
  <c r="O70" i="15"/>
  <c r="O133" i="15"/>
  <c r="O98" i="15"/>
  <c r="O49" i="15"/>
  <c r="O21" i="15"/>
  <c r="O112" i="15"/>
  <c r="O84" i="15"/>
  <c r="O140" i="15"/>
  <c r="O56" i="15"/>
  <c r="O28" i="15"/>
  <c r="O25" i="11"/>
  <c r="O22" i="11" s="1"/>
  <c r="N25" i="11"/>
  <c r="N22" i="11" s="1"/>
  <c r="M25" i="11"/>
  <c r="M22" i="11" s="1"/>
  <c r="L25" i="11"/>
  <c r="L22" i="11" s="1"/>
  <c r="K25" i="11"/>
  <c r="K22" i="11" s="1"/>
  <c r="J25" i="11"/>
  <c r="J22" i="11" s="1"/>
  <c r="I25" i="11"/>
  <c r="I22" i="11" s="1"/>
  <c r="H25" i="11"/>
  <c r="H22" i="11" s="1"/>
  <c r="G25" i="11"/>
  <c r="G22" i="11" s="1"/>
  <c r="P132" i="20" s="1"/>
  <c r="F25" i="11"/>
  <c r="F22" i="11" s="1"/>
  <c r="E25" i="11"/>
  <c r="E22" i="11" s="1"/>
  <c r="D25" i="11"/>
  <c r="D22" i="11" s="1"/>
  <c r="G132" i="20" s="1"/>
  <c r="AN132" i="20"/>
  <c r="AK132" i="20"/>
  <c r="AH132" i="20"/>
  <c r="AE132" i="20"/>
  <c r="AB132" i="20"/>
  <c r="Y132" i="20"/>
  <c r="V132" i="20"/>
  <c r="S132" i="20"/>
  <c r="M132" i="20"/>
  <c r="J132" i="20"/>
  <c r="E9" i="11"/>
  <c r="F9" i="11"/>
  <c r="G9" i="11"/>
  <c r="H9" i="11"/>
  <c r="I9" i="11"/>
  <c r="J9" i="11"/>
  <c r="J6" i="11" s="1"/>
  <c r="K9" i="11"/>
  <c r="K6" i="11" s="1"/>
  <c r="L9" i="11"/>
  <c r="L6" i="11" s="1"/>
  <c r="M9" i="11"/>
  <c r="M6" i="11" s="1"/>
  <c r="N9" i="11"/>
  <c r="N6" i="11" s="1"/>
  <c r="O9" i="11"/>
  <c r="O6" i="11" s="1"/>
  <c r="G58" i="20"/>
  <c r="AN126" i="20"/>
  <c r="AP126" i="20" s="1"/>
  <c r="AK126" i="20"/>
  <c r="AM126" i="20" s="1"/>
  <c r="AH126" i="20"/>
  <c r="AJ126" i="20" s="1"/>
  <c r="AE126" i="20"/>
  <c r="AG126" i="20" s="1"/>
  <c r="AB126" i="20"/>
  <c r="AD126" i="20" s="1"/>
  <c r="Y126" i="20"/>
  <c r="AA126" i="20" s="1"/>
  <c r="AJ116" i="8"/>
  <c r="V126" i="20" s="1"/>
  <c r="X126" i="20" s="1"/>
  <c r="AD116" i="8"/>
  <c r="S126" i="20" s="1"/>
  <c r="U126" i="20" s="1"/>
  <c r="X116" i="8"/>
  <c r="P126" i="20" s="1"/>
  <c r="R126" i="20" s="1"/>
  <c r="R116" i="8"/>
  <c r="M126" i="20" s="1"/>
  <c r="O126" i="20" s="1"/>
  <c r="L116" i="8"/>
  <c r="J126" i="20" s="1"/>
  <c r="L126" i="20" s="1"/>
  <c r="F116" i="8"/>
  <c r="G126" i="20" s="1"/>
  <c r="AN116" i="20"/>
  <c r="AP116" i="20" s="1"/>
  <c r="AK116" i="20"/>
  <c r="AM116" i="20" s="1"/>
  <c r="AH116" i="20"/>
  <c r="AJ116" i="20" s="1"/>
  <c r="AE116" i="20"/>
  <c r="AG116" i="20" s="1"/>
  <c r="AB116" i="20"/>
  <c r="AD116" i="20" s="1"/>
  <c r="Y116" i="20"/>
  <c r="AA116" i="20" s="1"/>
  <c r="AJ67" i="7"/>
  <c r="V116" i="20" s="1"/>
  <c r="X116" i="20" s="1"/>
  <c r="AD67" i="7"/>
  <c r="S116" i="20" s="1"/>
  <c r="U116" i="20" s="1"/>
  <c r="X67" i="7"/>
  <c r="P116" i="20" s="1"/>
  <c r="R116" i="20" s="1"/>
  <c r="R67" i="7"/>
  <c r="M116" i="20" s="1"/>
  <c r="O116" i="20" s="1"/>
  <c r="L67" i="7"/>
  <c r="J116" i="20" s="1"/>
  <c r="L116" i="20" s="1"/>
  <c r="F67" i="7"/>
  <c r="AN52" i="20"/>
  <c r="AP52" i="20" s="1"/>
  <c r="AK52" i="20"/>
  <c r="AM52" i="20" s="1"/>
  <c r="AH52" i="20"/>
  <c r="AJ52" i="20" s="1"/>
  <c r="AE52" i="20"/>
  <c r="AG52" i="20" s="1"/>
  <c r="AB52" i="20"/>
  <c r="AD52" i="20" s="1"/>
  <c r="Y52" i="20"/>
  <c r="AA52" i="20" s="1"/>
  <c r="AJ87" i="3"/>
  <c r="V52" i="20" s="1"/>
  <c r="X52" i="20" s="1"/>
  <c r="AD87" i="3"/>
  <c r="S52" i="20" s="1"/>
  <c r="U52" i="20" s="1"/>
  <c r="X87" i="3"/>
  <c r="P52" i="20" s="1"/>
  <c r="R52" i="20" s="1"/>
  <c r="R87" i="3"/>
  <c r="M52" i="20" s="1"/>
  <c r="O52" i="20" s="1"/>
  <c r="L87" i="3"/>
  <c r="J52" i="20" s="1"/>
  <c r="L52" i="20" s="1"/>
  <c r="F87" i="3"/>
  <c r="AP127" i="10"/>
  <c r="AM127" i="10"/>
  <c r="AJ127" i="10"/>
  <c r="AG127" i="10"/>
  <c r="AD127" i="10"/>
  <c r="AA127" i="10"/>
  <c r="X127" i="10"/>
  <c r="U127" i="10"/>
  <c r="R127" i="10"/>
  <c r="O127" i="10"/>
  <c r="L127" i="10"/>
  <c r="I127" i="10"/>
  <c r="AP125" i="10"/>
  <c r="AM125" i="10"/>
  <c r="AJ125" i="10"/>
  <c r="AG125" i="10"/>
  <c r="AD125" i="10"/>
  <c r="AA125" i="10"/>
  <c r="X125" i="10"/>
  <c r="U125" i="10"/>
  <c r="R125" i="10"/>
  <c r="O125" i="10"/>
  <c r="L125" i="10"/>
  <c r="I125" i="10"/>
  <c r="AO124" i="10"/>
  <c r="AL124" i="10"/>
  <c r="AL121" i="10" s="1"/>
  <c r="AI124" i="10"/>
  <c r="AF124" i="10"/>
  <c r="AC124" i="10"/>
  <c r="Z124" i="10"/>
  <c r="Z121" i="10" s="1"/>
  <c r="W124" i="10"/>
  <c r="W121" i="10" s="1"/>
  <c r="T124" i="10"/>
  <c r="Q124" i="10"/>
  <c r="Q121" i="10" s="1"/>
  <c r="N124" i="10"/>
  <c r="N121" i="10" s="1"/>
  <c r="K124" i="10"/>
  <c r="H124" i="10"/>
  <c r="AP117" i="10"/>
  <c r="AM117" i="10"/>
  <c r="AJ117" i="10"/>
  <c r="AG117" i="10"/>
  <c r="AD117" i="10"/>
  <c r="AA117" i="10"/>
  <c r="X117" i="10"/>
  <c r="U117" i="10"/>
  <c r="R117" i="10"/>
  <c r="O117" i="10"/>
  <c r="L117" i="10"/>
  <c r="I117" i="10"/>
  <c r="AP115" i="10"/>
  <c r="AM115" i="10"/>
  <c r="AJ115" i="10"/>
  <c r="AG115" i="10"/>
  <c r="AD115" i="10"/>
  <c r="AA115" i="10"/>
  <c r="X115" i="10"/>
  <c r="U115" i="10"/>
  <c r="R115" i="10"/>
  <c r="O115" i="10"/>
  <c r="L115" i="10"/>
  <c r="I115" i="10"/>
  <c r="AO114" i="10"/>
  <c r="AL114" i="10"/>
  <c r="AL111" i="10" s="1"/>
  <c r="AI114" i="10"/>
  <c r="AI111" i="10" s="1"/>
  <c r="AF114" i="10"/>
  <c r="AC114" i="10"/>
  <c r="AC111" i="10" s="1"/>
  <c r="Z114" i="10"/>
  <c r="Z111" i="10" s="1"/>
  <c r="W114" i="10"/>
  <c r="T114" i="10"/>
  <c r="Q114" i="10"/>
  <c r="N114" i="10"/>
  <c r="N111" i="10" s="1"/>
  <c r="K114" i="10"/>
  <c r="K111" i="10" s="1"/>
  <c r="H114" i="10"/>
  <c r="AN9" i="10"/>
  <c r="AM5" i="10"/>
  <c r="AB9" i="10"/>
  <c r="Y9" i="10"/>
  <c r="P9" i="10"/>
  <c r="M9" i="10"/>
  <c r="H19" i="1"/>
  <c r="H20" i="1" s="1"/>
  <c r="I19" i="1"/>
  <c r="J19" i="1"/>
  <c r="K19" i="1"/>
  <c r="K20" i="1" s="1"/>
  <c r="L19" i="1"/>
  <c r="M19" i="1"/>
  <c r="M20" i="1" s="1"/>
  <c r="N19" i="1"/>
  <c r="N20" i="1" s="1"/>
  <c r="O19" i="1"/>
  <c r="O20" i="1" s="1"/>
  <c r="P19" i="1"/>
  <c r="P20" i="1" s="1"/>
  <c r="Q19" i="1"/>
  <c r="Q20" i="1" s="1"/>
  <c r="R19" i="1"/>
  <c r="R20" i="1" s="1"/>
  <c r="AR228" i="10"/>
  <c r="AQ228" i="10"/>
  <c r="AP228" i="10"/>
  <c r="AM228" i="10"/>
  <c r="AJ228" i="10"/>
  <c r="AG228" i="10"/>
  <c r="AD228" i="10"/>
  <c r="AA228" i="10"/>
  <c r="X228" i="10"/>
  <c r="U228" i="10"/>
  <c r="R228" i="10"/>
  <c r="O228" i="10"/>
  <c r="L228" i="10"/>
  <c r="I228" i="10"/>
  <c r="AR227" i="10"/>
  <c r="AQ227" i="10"/>
  <c r="AP227" i="10"/>
  <c r="AM227" i="10"/>
  <c r="AJ227" i="10"/>
  <c r="AG227" i="10"/>
  <c r="AD227" i="10"/>
  <c r="AA227" i="10"/>
  <c r="X227" i="10"/>
  <c r="U227" i="10"/>
  <c r="R227" i="10"/>
  <c r="O227" i="10"/>
  <c r="L227" i="10"/>
  <c r="I227" i="10"/>
  <c r="AR226" i="10"/>
  <c r="AQ226" i="10"/>
  <c r="AP226" i="10"/>
  <c r="AM226" i="10"/>
  <c r="AJ226" i="10"/>
  <c r="AG226" i="10"/>
  <c r="AD226" i="10"/>
  <c r="AA226" i="10"/>
  <c r="X226" i="10"/>
  <c r="U226" i="10"/>
  <c r="R226" i="10"/>
  <c r="O226" i="10"/>
  <c r="L226" i="10"/>
  <c r="I226" i="10"/>
  <c r="AO225" i="10"/>
  <c r="AN225" i="10"/>
  <c r="AL225" i="10"/>
  <c r="AL216" i="10" s="1"/>
  <c r="AL215" i="10" s="1"/>
  <c r="AK225" i="10"/>
  <c r="AI225" i="10"/>
  <c r="AH225" i="10"/>
  <c r="AF225" i="10"/>
  <c r="AF216" i="10" s="1"/>
  <c r="AE225" i="10"/>
  <c r="AC225" i="10"/>
  <c r="AB225" i="10"/>
  <c r="Z225" i="10"/>
  <c r="Z216" i="10" s="1"/>
  <c r="Z215" i="10" s="1"/>
  <c r="Y225" i="10"/>
  <c r="W225" i="10"/>
  <c r="V225" i="10"/>
  <c r="T225" i="10"/>
  <c r="U225" i="10" s="1"/>
  <c r="S225" i="10"/>
  <c r="Q225" i="10"/>
  <c r="P225" i="10"/>
  <c r="N225" i="10"/>
  <c r="M225" i="10"/>
  <c r="K225" i="10"/>
  <c r="J225" i="10"/>
  <c r="H225" i="10"/>
  <c r="G225" i="10"/>
  <c r="AR224" i="10"/>
  <c r="AQ224" i="10"/>
  <c r="AS224" i="10"/>
  <c r="AR223" i="10"/>
  <c r="AQ223" i="10"/>
  <c r="AS223" i="10"/>
  <c r="AR222" i="10"/>
  <c r="AQ222" i="10"/>
  <c r="AS222" i="10"/>
  <c r="AR221" i="10"/>
  <c r="AQ221" i="10"/>
  <c r="AS221" i="10"/>
  <c r="AR220" i="10"/>
  <c r="AQ220" i="10"/>
  <c r="AS220" i="10"/>
  <c r="AR219" i="10"/>
  <c r="AQ219" i="10"/>
  <c r="AS219" i="10"/>
  <c r="AR218" i="10"/>
  <c r="AQ218" i="10"/>
  <c r="AS218" i="10"/>
  <c r="AO217" i="10"/>
  <c r="AN217" i="10"/>
  <c r="AN216" i="10" s="1"/>
  <c r="AL217" i="10"/>
  <c r="AK217" i="10"/>
  <c r="AK216" i="10" s="1"/>
  <c r="AI217" i="10"/>
  <c r="AH217" i="10"/>
  <c r="AF217" i="10"/>
  <c r="AE217" i="10"/>
  <c r="AC217" i="10"/>
  <c r="AB217" i="10"/>
  <c r="Z217" i="10"/>
  <c r="Y217" i="10"/>
  <c r="Y216" i="10" s="1"/>
  <c r="Y215" i="10" s="1"/>
  <c r="W217" i="10"/>
  <c r="V217" i="10"/>
  <c r="T217" i="10"/>
  <c r="S217" i="10"/>
  <c r="S216" i="10" s="1"/>
  <c r="S215" i="10" s="1"/>
  <c r="Q217" i="10"/>
  <c r="P217" i="10"/>
  <c r="P216" i="10" s="1"/>
  <c r="N217" i="10"/>
  <c r="M217" i="10"/>
  <c r="M216" i="10" s="1"/>
  <c r="K217" i="10"/>
  <c r="J217" i="10"/>
  <c r="J216" i="10" s="1"/>
  <c r="J215" i="10" s="1"/>
  <c r="H217" i="10"/>
  <c r="G217" i="10"/>
  <c r="AH216" i="10"/>
  <c r="AC216" i="10"/>
  <c r="AC215" i="10" s="1"/>
  <c r="W216" i="10"/>
  <c r="W215" i="10" s="1"/>
  <c r="AR212" i="10"/>
  <c r="AQ212" i="10"/>
  <c r="AP212" i="10"/>
  <c r="AM212" i="10"/>
  <c r="AJ212" i="10"/>
  <c r="AG212" i="10"/>
  <c r="AD212" i="10"/>
  <c r="AA212" i="10"/>
  <c r="X212" i="10"/>
  <c r="U212" i="10"/>
  <c r="R212" i="10"/>
  <c r="O212" i="10"/>
  <c r="L212" i="10"/>
  <c r="I212" i="10"/>
  <c r="AR211" i="10"/>
  <c r="AQ211" i="10"/>
  <c r="AP211" i="10"/>
  <c r="AM211" i="10"/>
  <c r="AJ211" i="10"/>
  <c r="AG211" i="10"/>
  <c r="AD211" i="10"/>
  <c r="AA211" i="10"/>
  <c r="X211" i="10"/>
  <c r="U211" i="10"/>
  <c r="R211" i="10"/>
  <c r="O211" i="10"/>
  <c r="L211" i="10"/>
  <c r="I211" i="10"/>
  <c r="AO210" i="10"/>
  <c r="AN210" i="10"/>
  <c r="AL210" i="10"/>
  <c r="AK210" i="10"/>
  <c r="AI210" i="10"/>
  <c r="AH210" i="10"/>
  <c r="AF210" i="10"/>
  <c r="AE210" i="10"/>
  <c r="AC210" i="10"/>
  <c r="AB210" i="10"/>
  <c r="Z210" i="10"/>
  <c r="Y210" i="10"/>
  <c r="W210" i="10"/>
  <c r="V210" i="10"/>
  <c r="T210" i="10"/>
  <c r="S210" i="10"/>
  <c r="Q210" i="10"/>
  <c r="P210" i="10"/>
  <c r="N210" i="10"/>
  <c r="M210" i="10"/>
  <c r="K210" i="10"/>
  <c r="J210" i="10"/>
  <c r="H210" i="10"/>
  <c r="G210" i="10"/>
  <c r="AS208" i="10"/>
  <c r="AR208" i="10"/>
  <c r="AQ208" i="10"/>
  <c r="AP206" i="10"/>
  <c r="AM206" i="10"/>
  <c r="AJ206" i="10"/>
  <c r="AG206" i="10"/>
  <c r="AD206" i="10"/>
  <c r="AA206" i="10"/>
  <c r="X206" i="10"/>
  <c r="U206" i="10"/>
  <c r="R206" i="10"/>
  <c r="O206" i="10"/>
  <c r="L206" i="10"/>
  <c r="I206" i="10"/>
  <c r="AP205" i="10"/>
  <c r="AM205" i="10"/>
  <c r="AJ205" i="10"/>
  <c r="AG205" i="10"/>
  <c r="AD205" i="10"/>
  <c r="AA205" i="10"/>
  <c r="X205" i="10"/>
  <c r="U205" i="10"/>
  <c r="R205" i="10"/>
  <c r="O205" i="10"/>
  <c r="L205" i="10"/>
  <c r="I205" i="10"/>
  <c r="AP204" i="10"/>
  <c r="AM204" i="10"/>
  <c r="AJ204" i="10"/>
  <c r="AG204" i="10"/>
  <c r="AD204" i="10"/>
  <c r="AA204" i="10"/>
  <c r="X204" i="10"/>
  <c r="U204" i="10"/>
  <c r="R204" i="10"/>
  <c r="O204" i="10"/>
  <c r="L204" i="10"/>
  <c r="I204" i="10"/>
  <c r="AP203" i="10"/>
  <c r="AM203" i="10"/>
  <c r="AJ203" i="10"/>
  <c r="AG203" i="10"/>
  <c r="AD203" i="10"/>
  <c r="AA203" i="10"/>
  <c r="X203" i="10"/>
  <c r="U203" i="10"/>
  <c r="R203" i="10"/>
  <c r="O203" i="10"/>
  <c r="L203" i="10"/>
  <c r="I203" i="10"/>
  <c r="AP202" i="10"/>
  <c r="AM202" i="10"/>
  <c r="AJ202" i="10"/>
  <c r="AG202" i="10"/>
  <c r="AD202" i="10"/>
  <c r="AA202" i="10"/>
  <c r="X202" i="10"/>
  <c r="U202" i="10"/>
  <c r="R202" i="10"/>
  <c r="O202" i="10"/>
  <c r="L202" i="10"/>
  <c r="I202" i="10"/>
  <c r="AP201" i="10"/>
  <c r="AM201" i="10"/>
  <c r="AJ201" i="10"/>
  <c r="AG201" i="10"/>
  <c r="AD201" i="10"/>
  <c r="AA201" i="10"/>
  <c r="X201" i="10"/>
  <c r="U201" i="10"/>
  <c r="R201" i="10"/>
  <c r="O201" i="10"/>
  <c r="L201" i="10"/>
  <c r="I201" i="10"/>
  <c r="AP200" i="10"/>
  <c r="AM200" i="10"/>
  <c r="AJ200" i="10"/>
  <c r="AG200" i="10"/>
  <c r="AD200" i="10"/>
  <c r="AA200" i="10"/>
  <c r="X200" i="10"/>
  <c r="U200" i="10"/>
  <c r="R200" i="10"/>
  <c r="O200" i="10"/>
  <c r="L200" i="10"/>
  <c r="I200" i="10"/>
  <c r="AP199" i="10"/>
  <c r="AM199" i="10"/>
  <c r="AJ199" i="10"/>
  <c r="AG199" i="10"/>
  <c r="AD199" i="10"/>
  <c r="AA199" i="10"/>
  <c r="X199" i="10"/>
  <c r="U199" i="10"/>
  <c r="R199" i="10"/>
  <c r="O199" i="10"/>
  <c r="L199" i="10"/>
  <c r="I199" i="10"/>
  <c r="AO198" i="10"/>
  <c r="AN198" i="10"/>
  <c r="AL198" i="10"/>
  <c r="AK198" i="10"/>
  <c r="AM198" i="10" s="1"/>
  <c r="AI198" i="10"/>
  <c r="AH198" i="10"/>
  <c r="AF198" i="10"/>
  <c r="AE198" i="10"/>
  <c r="AC198" i="10"/>
  <c r="AB198" i="10"/>
  <c r="Z198" i="10"/>
  <c r="Y198" i="10"/>
  <c r="AA198" i="10" s="1"/>
  <c r="W198" i="10"/>
  <c r="V198" i="10"/>
  <c r="T198" i="10"/>
  <c r="S198" i="10"/>
  <c r="U198" i="10" s="1"/>
  <c r="Q198" i="10"/>
  <c r="P198" i="10"/>
  <c r="N198" i="10"/>
  <c r="M198" i="10"/>
  <c r="O198" i="10" s="1"/>
  <c r="K198" i="10"/>
  <c r="J198" i="10"/>
  <c r="H198" i="10"/>
  <c r="G198" i="10"/>
  <c r="AP197" i="10"/>
  <c r="AM197" i="10"/>
  <c r="AJ197" i="10"/>
  <c r="AG197" i="10"/>
  <c r="AD197" i="10"/>
  <c r="AA197" i="10"/>
  <c r="X197" i="10"/>
  <c r="U197" i="10"/>
  <c r="R197" i="10"/>
  <c r="O197" i="10"/>
  <c r="L197" i="10"/>
  <c r="I197" i="10"/>
  <c r="AP196" i="10"/>
  <c r="AM196" i="10"/>
  <c r="AJ196" i="10"/>
  <c r="AG196" i="10"/>
  <c r="AD196" i="10"/>
  <c r="AA196" i="10"/>
  <c r="X196" i="10"/>
  <c r="U196" i="10"/>
  <c r="R196" i="10"/>
  <c r="O196" i="10"/>
  <c r="L196" i="10"/>
  <c r="I196" i="10"/>
  <c r="AP195" i="10"/>
  <c r="AM195" i="10"/>
  <c r="AJ195" i="10"/>
  <c r="AG195" i="10"/>
  <c r="AD195" i="10"/>
  <c r="AA195" i="10"/>
  <c r="X195" i="10"/>
  <c r="U195" i="10"/>
  <c r="R195" i="10"/>
  <c r="O195" i="10"/>
  <c r="L195" i="10"/>
  <c r="I195" i="10"/>
  <c r="AP194" i="10"/>
  <c r="AM194" i="10"/>
  <c r="AJ194" i="10"/>
  <c r="AG194" i="10"/>
  <c r="AD194" i="10"/>
  <c r="AA194" i="10"/>
  <c r="X194" i="10"/>
  <c r="U194" i="10"/>
  <c r="R194" i="10"/>
  <c r="O194" i="10"/>
  <c r="L194" i="10"/>
  <c r="I194" i="10"/>
  <c r="AP193" i="10"/>
  <c r="AM193" i="10"/>
  <c r="AJ193" i="10"/>
  <c r="AG193" i="10"/>
  <c r="AD193" i="10"/>
  <c r="AA193" i="10"/>
  <c r="X193" i="10"/>
  <c r="U193" i="10"/>
  <c r="R193" i="10"/>
  <c r="O193" i="10"/>
  <c r="L193" i="10"/>
  <c r="I193" i="10"/>
  <c r="AO192" i="10"/>
  <c r="AN192" i="10"/>
  <c r="AN191" i="10" s="1"/>
  <c r="AL192" i="10"/>
  <c r="AL191" i="10" s="1"/>
  <c r="AK192" i="10"/>
  <c r="AI192" i="10"/>
  <c r="AI191" i="10" s="1"/>
  <c r="AH192" i="10"/>
  <c r="AF192" i="10"/>
  <c r="AF191" i="10" s="1"/>
  <c r="AE192" i="10"/>
  <c r="AG192" i="10" s="1"/>
  <c r="AC192" i="10"/>
  <c r="AC191" i="10" s="1"/>
  <c r="AB192" i="10"/>
  <c r="Z192" i="10"/>
  <c r="Y192" i="10"/>
  <c r="Y191" i="10" s="1"/>
  <c r="W192" i="10"/>
  <c r="W191" i="10" s="1"/>
  <c r="V192" i="10"/>
  <c r="T192" i="10"/>
  <c r="S192" i="10"/>
  <c r="S191" i="10" s="1"/>
  <c r="Q192" i="10"/>
  <c r="Q191" i="10" s="1"/>
  <c r="P192" i="10"/>
  <c r="N192" i="10"/>
  <c r="N191" i="10" s="1"/>
  <c r="M192" i="10"/>
  <c r="K192" i="10"/>
  <c r="K191" i="10" s="1"/>
  <c r="J192" i="10"/>
  <c r="H192" i="10"/>
  <c r="H191" i="10" s="1"/>
  <c r="G192" i="10"/>
  <c r="AO191" i="10"/>
  <c r="AK191" i="10"/>
  <c r="AH191" i="10"/>
  <c r="AE191" i="10"/>
  <c r="Z191" i="10"/>
  <c r="V191" i="10"/>
  <c r="T191" i="10"/>
  <c r="P191" i="10"/>
  <c r="M191" i="10"/>
  <c r="J191" i="10"/>
  <c r="AP190" i="10"/>
  <c r="AM190" i="10"/>
  <c r="AJ190" i="10"/>
  <c r="AG190" i="10"/>
  <c r="AD190" i="10"/>
  <c r="AA190" i="10"/>
  <c r="X190" i="10"/>
  <c r="U190" i="10"/>
  <c r="R190" i="10"/>
  <c r="O190" i="10"/>
  <c r="L190" i="10"/>
  <c r="I190" i="10"/>
  <c r="AP189" i="10"/>
  <c r="AM189" i="10"/>
  <c r="AJ189" i="10"/>
  <c r="AG189" i="10"/>
  <c r="AD189" i="10"/>
  <c r="AA189" i="10"/>
  <c r="X189" i="10"/>
  <c r="U189" i="10"/>
  <c r="R189" i="10"/>
  <c r="O189" i="10"/>
  <c r="L189" i="10"/>
  <c r="I189" i="10"/>
  <c r="AM188" i="10"/>
  <c r="AG188" i="10"/>
  <c r="AA188" i="10"/>
  <c r="U188" i="10"/>
  <c r="O188" i="10"/>
  <c r="I188" i="10"/>
  <c r="AP187" i="10"/>
  <c r="AM187" i="10"/>
  <c r="AJ187" i="10"/>
  <c r="AG187" i="10"/>
  <c r="AD187" i="10"/>
  <c r="AA187" i="10"/>
  <c r="X187" i="10"/>
  <c r="U187" i="10"/>
  <c r="R187" i="10"/>
  <c r="O187" i="10"/>
  <c r="L187" i="10"/>
  <c r="I187" i="10"/>
  <c r="AP186" i="10"/>
  <c r="AM186" i="10"/>
  <c r="AJ186" i="10"/>
  <c r="AG186" i="10"/>
  <c r="AD186" i="10"/>
  <c r="AA186" i="10"/>
  <c r="X186" i="10"/>
  <c r="U186" i="10"/>
  <c r="R186" i="10"/>
  <c r="O186" i="10"/>
  <c r="L186" i="10"/>
  <c r="I186" i="10"/>
  <c r="AO185" i="10"/>
  <c r="AL185" i="10"/>
  <c r="AK185" i="10"/>
  <c r="AK183" i="10" s="1"/>
  <c r="AI185" i="10"/>
  <c r="AI183" i="10" s="1"/>
  <c r="AF185" i="10"/>
  <c r="AE185" i="10"/>
  <c r="AC185" i="10"/>
  <c r="AC183" i="10" s="1"/>
  <c r="Z185" i="10"/>
  <c r="Z183" i="10" s="1"/>
  <c r="Y185" i="10"/>
  <c r="Y183" i="10" s="1"/>
  <c r="W185" i="10"/>
  <c r="W183" i="10" s="1"/>
  <c r="T185" i="10"/>
  <c r="T183" i="10" s="1"/>
  <c r="S185" i="10"/>
  <c r="Q185" i="10"/>
  <c r="Q183" i="10" s="1"/>
  <c r="N185" i="10"/>
  <c r="M185" i="10"/>
  <c r="K185" i="10"/>
  <c r="K183" i="10" s="1"/>
  <c r="H185" i="10"/>
  <c r="G185" i="10"/>
  <c r="AP184" i="10"/>
  <c r="AM184" i="10"/>
  <c r="AJ184" i="10"/>
  <c r="AG184" i="10"/>
  <c r="AD184" i="10"/>
  <c r="AA184" i="10"/>
  <c r="X184" i="10"/>
  <c r="U184" i="10"/>
  <c r="R184" i="10"/>
  <c r="O184" i="10"/>
  <c r="L184" i="10"/>
  <c r="I184" i="10"/>
  <c r="AO183" i="10"/>
  <c r="AL183" i="10"/>
  <c r="AF183" i="10"/>
  <c r="N183" i="10"/>
  <c r="H183" i="10"/>
  <c r="AP182" i="10"/>
  <c r="AM182" i="10"/>
  <c r="AJ182" i="10"/>
  <c r="AG182" i="10"/>
  <c r="AD182" i="10"/>
  <c r="AA182" i="10"/>
  <c r="X182" i="10"/>
  <c r="U182" i="10"/>
  <c r="R182" i="10"/>
  <c r="O182" i="10"/>
  <c r="L182" i="10"/>
  <c r="I182" i="10"/>
  <c r="AP181" i="10"/>
  <c r="AM181" i="10"/>
  <c r="AJ181" i="10"/>
  <c r="AG181" i="10"/>
  <c r="AD181" i="10"/>
  <c r="AA181" i="10"/>
  <c r="X181" i="10"/>
  <c r="U181" i="10"/>
  <c r="R181" i="10"/>
  <c r="O181" i="10"/>
  <c r="L181" i="10"/>
  <c r="I181" i="10"/>
  <c r="AP180" i="10"/>
  <c r="AM180" i="10"/>
  <c r="AJ180" i="10"/>
  <c r="AG180" i="10"/>
  <c r="AD180" i="10"/>
  <c r="AA180" i="10"/>
  <c r="X180" i="10"/>
  <c r="U180" i="10"/>
  <c r="R180" i="10"/>
  <c r="O180" i="10"/>
  <c r="L180" i="10"/>
  <c r="I180" i="10"/>
  <c r="AP179" i="10"/>
  <c r="AM179" i="10"/>
  <c r="AJ179" i="10"/>
  <c r="AG179" i="10"/>
  <c r="AD179" i="10"/>
  <c r="AA179" i="10"/>
  <c r="X179" i="10"/>
  <c r="U179" i="10"/>
  <c r="R179" i="10"/>
  <c r="O179" i="10"/>
  <c r="L179" i="10"/>
  <c r="I179" i="10"/>
  <c r="AP178" i="10"/>
  <c r="AM178" i="10"/>
  <c r="AJ178" i="10"/>
  <c r="AG178" i="10"/>
  <c r="AD178" i="10"/>
  <c r="AA178" i="10"/>
  <c r="X178" i="10"/>
  <c r="U178" i="10"/>
  <c r="R178" i="10"/>
  <c r="O178" i="10"/>
  <c r="L178" i="10"/>
  <c r="I178" i="10"/>
  <c r="AO176" i="10"/>
  <c r="AN176" i="10"/>
  <c r="AL176" i="10"/>
  <c r="AK176" i="10"/>
  <c r="AI176" i="10"/>
  <c r="AH176" i="10"/>
  <c r="AF176" i="10"/>
  <c r="AE176" i="10"/>
  <c r="AC176" i="10"/>
  <c r="AB176" i="10"/>
  <c r="Z176" i="10"/>
  <c r="Y176" i="10"/>
  <c r="W176" i="10"/>
  <c r="V176" i="10"/>
  <c r="T176" i="10"/>
  <c r="S176" i="10"/>
  <c r="Q176" i="10"/>
  <c r="P176" i="10"/>
  <c r="N176" i="10"/>
  <c r="M176" i="10"/>
  <c r="K176" i="10"/>
  <c r="J176" i="10"/>
  <c r="H176" i="10"/>
  <c r="G176" i="10"/>
  <c r="AP175" i="10"/>
  <c r="AM175" i="10"/>
  <c r="AJ175" i="10"/>
  <c r="AG175" i="10"/>
  <c r="AD175" i="10"/>
  <c r="AA175" i="10"/>
  <c r="X175" i="10"/>
  <c r="U175" i="10"/>
  <c r="R175" i="10"/>
  <c r="O175" i="10"/>
  <c r="L175" i="10"/>
  <c r="I175" i="10"/>
  <c r="AP174" i="10"/>
  <c r="AM174" i="10"/>
  <c r="AJ174" i="10"/>
  <c r="AG174" i="10"/>
  <c r="AD174" i="10"/>
  <c r="AA174" i="10"/>
  <c r="X174" i="10"/>
  <c r="U174" i="10"/>
  <c r="R174" i="10"/>
  <c r="O174" i="10"/>
  <c r="L174" i="10"/>
  <c r="I174" i="10"/>
  <c r="AP173" i="10"/>
  <c r="AM173" i="10"/>
  <c r="AJ173" i="10"/>
  <c r="AG173" i="10"/>
  <c r="AD173" i="10"/>
  <c r="AA173" i="10"/>
  <c r="X173" i="10"/>
  <c r="U173" i="10"/>
  <c r="R173" i="10"/>
  <c r="O173" i="10"/>
  <c r="L173" i="10"/>
  <c r="I173" i="10"/>
  <c r="AP172" i="10"/>
  <c r="AM172" i="10"/>
  <c r="AJ172" i="10"/>
  <c r="AG172" i="10"/>
  <c r="AD172" i="10"/>
  <c r="AA172" i="10"/>
  <c r="X172" i="10"/>
  <c r="U172" i="10"/>
  <c r="R172" i="10"/>
  <c r="O172" i="10"/>
  <c r="L172" i="10"/>
  <c r="I172" i="10"/>
  <c r="AO171" i="10"/>
  <c r="AN171" i="10"/>
  <c r="AL171" i="10"/>
  <c r="AK171" i="10"/>
  <c r="AI171" i="10"/>
  <c r="AH171" i="10"/>
  <c r="AF171" i="10"/>
  <c r="AE171" i="10"/>
  <c r="AC171" i="10"/>
  <c r="AB171" i="10"/>
  <c r="Z171" i="10"/>
  <c r="Y171" i="10"/>
  <c r="W171" i="10"/>
  <c r="V171" i="10"/>
  <c r="T171" i="10"/>
  <c r="S171" i="10"/>
  <c r="Q171" i="10"/>
  <c r="P171" i="10"/>
  <c r="N171" i="10"/>
  <c r="M171" i="10"/>
  <c r="K171" i="10"/>
  <c r="J171" i="10"/>
  <c r="H171" i="10"/>
  <c r="G171" i="10"/>
  <c r="AP170" i="10"/>
  <c r="AM170" i="10"/>
  <c r="AJ170" i="10"/>
  <c r="AG170" i="10"/>
  <c r="AD170" i="10"/>
  <c r="AA170" i="10"/>
  <c r="X170" i="10"/>
  <c r="U170" i="10"/>
  <c r="R170" i="10"/>
  <c r="O170" i="10"/>
  <c r="L170" i="10"/>
  <c r="I170" i="10"/>
  <c r="I169" i="10"/>
  <c r="AP168" i="10"/>
  <c r="AM168" i="10"/>
  <c r="AJ168" i="10"/>
  <c r="AG168" i="10"/>
  <c r="AD168" i="10"/>
  <c r="AA168" i="10"/>
  <c r="X168" i="10"/>
  <c r="U168" i="10"/>
  <c r="R168" i="10"/>
  <c r="O168" i="10"/>
  <c r="L168" i="10"/>
  <c r="I168" i="10"/>
  <c r="AO163" i="10"/>
  <c r="AL163" i="10"/>
  <c r="AI163" i="10"/>
  <c r="AF163" i="10"/>
  <c r="AC163" i="10"/>
  <c r="Z163" i="10"/>
  <c r="W163" i="10"/>
  <c r="T163" i="10"/>
  <c r="Q163" i="10"/>
  <c r="N163" i="10"/>
  <c r="K163" i="10"/>
  <c r="H163" i="10"/>
  <c r="G163" i="10"/>
  <c r="AP162" i="10"/>
  <c r="AM162" i="10"/>
  <c r="AJ162" i="10"/>
  <c r="AG162" i="10"/>
  <c r="AD162" i="10"/>
  <c r="AA162" i="10"/>
  <c r="X162" i="10"/>
  <c r="U162" i="10"/>
  <c r="R162" i="10"/>
  <c r="O162" i="10"/>
  <c r="L162" i="10"/>
  <c r="I162" i="10"/>
  <c r="AO160" i="10"/>
  <c r="AN160" i="10"/>
  <c r="AP160" i="10" s="1"/>
  <c r="AL160" i="10"/>
  <c r="AK160" i="10"/>
  <c r="AI160" i="10"/>
  <c r="AH160" i="10"/>
  <c r="AF160" i="10"/>
  <c r="AE160" i="10"/>
  <c r="AC160" i="10"/>
  <c r="AB160" i="10"/>
  <c r="Z160" i="10"/>
  <c r="Y160" i="10"/>
  <c r="W160" i="10"/>
  <c r="V160" i="10"/>
  <c r="T160" i="10"/>
  <c r="S160" i="10"/>
  <c r="Q160" i="10"/>
  <c r="P160" i="10"/>
  <c r="N160" i="10"/>
  <c r="M160" i="10"/>
  <c r="K160" i="10"/>
  <c r="J160" i="10"/>
  <c r="H160" i="10"/>
  <c r="AR160" i="10" s="1"/>
  <c r="G160" i="10"/>
  <c r="AP158" i="10"/>
  <c r="AM158" i="10"/>
  <c r="AJ158" i="10"/>
  <c r="AG158" i="10"/>
  <c r="AD158" i="10"/>
  <c r="AA158" i="10"/>
  <c r="X158" i="10"/>
  <c r="U158" i="10"/>
  <c r="R158" i="10"/>
  <c r="O158" i="10"/>
  <c r="L158" i="10"/>
  <c r="I158" i="10"/>
  <c r="AO154" i="10"/>
  <c r="AL154" i="10"/>
  <c r="AI154" i="10"/>
  <c r="AF154" i="10"/>
  <c r="AC154" i="10"/>
  <c r="AB154" i="10"/>
  <c r="Z154" i="10"/>
  <c r="Y154" i="10"/>
  <c r="W154" i="10"/>
  <c r="V154" i="10"/>
  <c r="T154" i="10"/>
  <c r="S154" i="10"/>
  <c r="Q154" i="10"/>
  <c r="P154" i="10"/>
  <c r="N154" i="10"/>
  <c r="M154" i="10"/>
  <c r="K154" i="10"/>
  <c r="J154" i="10"/>
  <c r="H154" i="10"/>
  <c r="G154" i="10"/>
  <c r="AP152" i="10"/>
  <c r="AM152" i="10"/>
  <c r="AJ152" i="10"/>
  <c r="AG152" i="10"/>
  <c r="AD152" i="10"/>
  <c r="AA152" i="10"/>
  <c r="X152" i="10"/>
  <c r="U152" i="10"/>
  <c r="R152" i="10"/>
  <c r="O152" i="10"/>
  <c r="L152" i="10"/>
  <c r="I152" i="10"/>
  <c r="AP149" i="10"/>
  <c r="AM149" i="10"/>
  <c r="AJ149" i="10"/>
  <c r="AG149" i="10"/>
  <c r="AD149" i="10"/>
  <c r="AA149" i="10"/>
  <c r="X149" i="10"/>
  <c r="U149" i="10"/>
  <c r="R149" i="10"/>
  <c r="O149" i="10"/>
  <c r="L149" i="10"/>
  <c r="I149" i="10"/>
  <c r="AO148" i="10"/>
  <c r="AL148" i="10"/>
  <c r="AI148" i="10"/>
  <c r="AF148" i="10"/>
  <c r="AE148" i="10"/>
  <c r="AC148" i="10"/>
  <c r="AB148" i="10"/>
  <c r="Z148" i="10"/>
  <c r="Y148" i="10"/>
  <c r="W148" i="10"/>
  <c r="V148" i="10"/>
  <c r="T148" i="10"/>
  <c r="S148" i="10"/>
  <c r="Q148" i="10"/>
  <c r="P148" i="10"/>
  <c r="N148" i="10"/>
  <c r="M148" i="10"/>
  <c r="K148" i="10"/>
  <c r="J148" i="10"/>
  <c r="H148" i="10"/>
  <c r="G148" i="10"/>
  <c r="AP147" i="10"/>
  <c r="AM147" i="10"/>
  <c r="AJ147" i="10"/>
  <c r="AG147" i="10"/>
  <c r="AD147" i="10"/>
  <c r="AA147" i="10"/>
  <c r="X147" i="10"/>
  <c r="U147" i="10"/>
  <c r="R147" i="10"/>
  <c r="O147" i="10"/>
  <c r="L147" i="10"/>
  <c r="I147" i="10"/>
  <c r="AP146" i="10"/>
  <c r="AM146" i="10"/>
  <c r="AJ146" i="10"/>
  <c r="AG146" i="10"/>
  <c r="AD146" i="10"/>
  <c r="AA146" i="10"/>
  <c r="X146" i="10"/>
  <c r="U146" i="10"/>
  <c r="R146" i="10"/>
  <c r="O146" i="10"/>
  <c r="L146" i="10"/>
  <c r="I146" i="10"/>
  <c r="AP145" i="10"/>
  <c r="AM145" i="10"/>
  <c r="AJ145" i="10"/>
  <c r="AG145" i="10"/>
  <c r="AD145" i="10"/>
  <c r="AA145" i="10"/>
  <c r="X145" i="10"/>
  <c r="U145" i="10"/>
  <c r="R145" i="10"/>
  <c r="O145" i="10"/>
  <c r="L145" i="10"/>
  <c r="I145" i="10"/>
  <c r="AP144" i="10"/>
  <c r="AM144" i="10"/>
  <c r="AJ144" i="10"/>
  <c r="AG144" i="10"/>
  <c r="AD144" i="10"/>
  <c r="AA144" i="10"/>
  <c r="X144" i="10"/>
  <c r="U144" i="10"/>
  <c r="R144" i="10"/>
  <c r="O144" i="10"/>
  <c r="L144" i="10"/>
  <c r="I144" i="10"/>
  <c r="AP143" i="10"/>
  <c r="AM143" i="10"/>
  <c r="AJ143" i="10"/>
  <c r="AG143" i="10"/>
  <c r="AD143" i="10"/>
  <c r="AA143" i="10"/>
  <c r="X143" i="10"/>
  <c r="U143" i="10"/>
  <c r="R143" i="10"/>
  <c r="O143" i="10"/>
  <c r="L143" i="10"/>
  <c r="I143" i="10"/>
  <c r="AO142" i="10"/>
  <c r="AN142" i="10"/>
  <c r="AL142" i="10"/>
  <c r="AK142" i="10"/>
  <c r="AM142" i="10" s="1"/>
  <c r="AI142" i="10"/>
  <c r="AH142" i="10"/>
  <c r="AF142" i="10"/>
  <c r="AE142" i="10"/>
  <c r="AG142" i="10" s="1"/>
  <c r="AC142" i="10"/>
  <c r="AB142" i="10"/>
  <c r="Z142" i="10"/>
  <c r="Y142" i="10"/>
  <c r="W142" i="10"/>
  <c r="V142" i="10"/>
  <c r="T142" i="10"/>
  <c r="S142" i="10"/>
  <c r="Q142" i="10"/>
  <c r="P142" i="10"/>
  <c r="N142" i="10"/>
  <c r="M142" i="10"/>
  <c r="K142" i="10"/>
  <c r="J142" i="10"/>
  <c r="H142" i="10"/>
  <c r="G142" i="10"/>
  <c r="AO138" i="10"/>
  <c r="AN138" i="10"/>
  <c r="AL138" i="10"/>
  <c r="AK138" i="10"/>
  <c r="AI138" i="10"/>
  <c r="AH138" i="10"/>
  <c r="AF138" i="10"/>
  <c r="AE138" i="10"/>
  <c r="AC138" i="10"/>
  <c r="AB138" i="10"/>
  <c r="Z138" i="10"/>
  <c r="Y138" i="10"/>
  <c r="W138" i="10"/>
  <c r="V138" i="10"/>
  <c r="T138" i="10"/>
  <c r="S138" i="10"/>
  <c r="Q138" i="10"/>
  <c r="P138" i="10"/>
  <c r="N138" i="10"/>
  <c r="M138" i="10"/>
  <c r="K138" i="10"/>
  <c r="J138" i="10"/>
  <c r="H138" i="10"/>
  <c r="G138" i="10"/>
  <c r="AP137" i="10"/>
  <c r="AM137" i="10"/>
  <c r="AJ137" i="10"/>
  <c r="AG137" i="10"/>
  <c r="AD137" i="10"/>
  <c r="AA137" i="10"/>
  <c r="X137" i="10"/>
  <c r="U137" i="10"/>
  <c r="R137" i="10"/>
  <c r="O137" i="10"/>
  <c r="L137" i="10"/>
  <c r="I137" i="10"/>
  <c r="AP136" i="10"/>
  <c r="AM136" i="10"/>
  <c r="AJ136" i="10"/>
  <c r="AG136" i="10"/>
  <c r="AD136" i="10"/>
  <c r="AA136" i="10"/>
  <c r="X136" i="10"/>
  <c r="U136" i="10"/>
  <c r="R136" i="10"/>
  <c r="O136" i="10"/>
  <c r="L136" i="10"/>
  <c r="I136" i="10"/>
  <c r="AO135" i="10"/>
  <c r="AN135" i="10"/>
  <c r="AL135" i="10"/>
  <c r="AK135" i="10"/>
  <c r="AI135" i="10"/>
  <c r="AH135" i="10"/>
  <c r="AF135" i="10"/>
  <c r="AE135" i="10"/>
  <c r="AC135" i="10"/>
  <c r="AB135" i="10"/>
  <c r="Z135" i="10"/>
  <c r="Y135" i="10"/>
  <c r="W135" i="10"/>
  <c r="V135" i="10"/>
  <c r="T135" i="10"/>
  <c r="S135" i="10"/>
  <c r="Q135" i="10"/>
  <c r="P135" i="10"/>
  <c r="N135" i="10"/>
  <c r="M135" i="10"/>
  <c r="K135" i="10"/>
  <c r="J135" i="10"/>
  <c r="H135" i="10"/>
  <c r="G135" i="10"/>
  <c r="AQ135" i="10" s="1"/>
  <c r="AP134" i="10"/>
  <c r="AM134" i="10"/>
  <c r="AJ134" i="10"/>
  <c r="AG134" i="10"/>
  <c r="AD134" i="10"/>
  <c r="AA134" i="10"/>
  <c r="X134" i="10"/>
  <c r="U134" i="10"/>
  <c r="R134" i="10"/>
  <c r="O134" i="10"/>
  <c r="L134" i="10"/>
  <c r="I134" i="10"/>
  <c r="AP133" i="10"/>
  <c r="AM133" i="10"/>
  <c r="AJ133" i="10"/>
  <c r="AG133" i="10"/>
  <c r="AD133" i="10"/>
  <c r="AA133" i="10"/>
  <c r="X133" i="10"/>
  <c r="U133" i="10"/>
  <c r="R133" i="10"/>
  <c r="O133" i="10"/>
  <c r="L133" i="10"/>
  <c r="I133" i="10"/>
  <c r="AO131" i="10"/>
  <c r="AL131" i="10"/>
  <c r="AI131" i="10"/>
  <c r="AF131" i="10"/>
  <c r="AC131" i="10"/>
  <c r="Z131" i="10"/>
  <c r="W131" i="10"/>
  <c r="T131" i="10"/>
  <c r="Q131" i="10"/>
  <c r="N131" i="10"/>
  <c r="K131" i="10"/>
  <c r="H131" i="10"/>
  <c r="AP130" i="10"/>
  <c r="AM130" i="10"/>
  <c r="AJ130" i="10"/>
  <c r="AG130" i="10"/>
  <c r="AD130" i="10"/>
  <c r="AA130" i="10"/>
  <c r="X130" i="10"/>
  <c r="U130" i="10"/>
  <c r="R130" i="10"/>
  <c r="O130" i="10"/>
  <c r="L130" i="10"/>
  <c r="I130" i="10"/>
  <c r="AO121" i="10"/>
  <c r="AI121" i="10"/>
  <c r="AF121" i="10"/>
  <c r="AC121" i="10"/>
  <c r="T121" i="10"/>
  <c r="K121" i="10"/>
  <c r="H121" i="10"/>
  <c r="AP120" i="10"/>
  <c r="AM120" i="10"/>
  <c r="AJ120" i="10"/>
  <c r="AG120" i="10"/>
  <c r="AD120" i="10"/>
  <c r="AA120" i="10"/>
  <c r="X120" i="10"/>
  <c r="U120" i="10"/>
  <c r="R120" i="10"/>
  <c r="O120" i="10"/>
  <c r="L120" i="10"/>
  <c r="I120" i="10"/>
  <c r="AO111" i="10"/>
  <c r="AF111" i="10"/>
  <c r="W111" i="10"/>
  <c r="T111" i="10"/>
  <c r="Q111" i="10"/>
  <c r="H111" i="10"/>
  <c r="AP109" i="10"/>
  <c r="AM109" i="10"/>
  <c r="AJ109" i="10"/>
  <c r="AG109" i="10"/>
  <c r="AD109" i="10"/>
  <c r="AA109" i="10"/>
  <c r="X109" i="10"/>
  <c r="U109" i="10"/>
  <c r="R109" i="10"/>
  <c r="O109" i="10"/>
  <c r="L109" i="10"/>
  <c r="I109" i="10"/>
  <c r="AO104" i="10"/>
  <c r="AN104" i="10"/>
  <c r="AL104" i="10"/>
  <c r="AK104" i="10"/>
  <c r="AI104" i="10"/>
  <c r="AH104" i="10"/>
  <c r="AF104" i="10"/>
  <c r="AE104" i="10"/>
  <c r="AC104" i="10"/>
  <c r="AB104" i="10"/>
  <c r="Z104" i="10"/>
  <c r="Y104" i="10"/>
  <c r="W104" i="10"/>
  <c r="V104" i="10"/>
  <c r="T104" i="10"/>
  <c r="S104" i="10"/>
  <c r="Q104" i="10"/>
  <c r="P104" i="10"/>
  <c r="N104" i="10"/>
  <c r="M104" i="10"/>
  <c r="K104" i="10"/>
  <c r="J104" i="10"/>
  <c r="H104" i="10"/>
  <c r="G104" i="10"/>
  <c r="AP102" i="10"/>
  <c r="AM102" i="10"/>
  <c r="AJ102" i="10"/>
  <c r="AG102" i="10"/>
  <c r="AD102" i="10"/>
  <c r="AA102" i="10"/>
  <c r="X102" i="10"/>
  <c r="U102" i="10"/>
  <c r="R102" i="10"/>
  <c r="O102" i="10"/>
  <c r="L102" i="10"/>
  <c r="I102" i="10"/>
  <c r="AP97" i="10"/>
  <c r="AM97" i="10"/>
  <c r="AJ97" i="10"/>
  <c r="AG97" i="10"/>
  <c r="AD97" i="10"/>
  <c r="AA97" i="10"/>
  <c r="X97" i="10"/>
  <c r="U97" i="10"/>
  <c r="R97" i="10"/>
  <c r="O97" i="10"/>
  <c r="L97" i="10"/>
  <c r="I97" i="10"/>
  <c r="AP96" i="10"/>
  <c r="AM96" i="10"/>
  <c r="AJ96" i="10"/>
  <c r="AG96" i="10"/>
  <c r="AD96" i="10"/>
  <c r="AA96" i="10"/>
  <c r="X96" i="10"/>
  <c r="U96" i="10"/>
  <c r="R96" i="10"/>
  <c r="O96" i="10"/>
  <c r="L96" i="10"/>
  <c r="I96" i="10"/>
  <c r="AP94" i="10"/>
  <c r="AM94" i="10"/>
  <c r="AJ94" i="10"/>
  <c r="AG94" i="10"/>
  <c r="AD94" i="10"/>
  <c r="AA94" i="10"/>
  <c r="X94" i="10"/>
  <c r="U94" i="10"/>
  <c r="R94" i="10"/>
  <c r="O94" i="10"/>
  <c r="L94" i="10"/>
  <c r="I94" i="10"/>
  <c r="AO93" i="10"/>
  <c r="AN93" i="10"/>
  <c r="AL93" i="10"/>
  <c r="AK93" i="10"/>
  <c r="AI93" i="10"/>
  <c r="AH93" i="10"/>
  <c r="AF93" i="10"/>
  <c r="AE93" i="10"/>
  <c r="AC93" i="10"/>
  <c r="AB93" i="10"/>
  <c r="Z93" i="10"/>
  <c r="Y93" i="10"/>
  <c r="W93" i="10"/>
  <c r="V93" i="10"/>
  <c r="T93" i="10"/>
  <c r="S93" i="10"/>
  <c r="Q93" i="10"/>
  <c r="P93" i="10"/>
  <c r="N93" i="10"/>
  <c r="M93" i="10"/>
  <c r="K93" i="10"/>
  <c r="J93" i="10"/>
  <c r="H93" i="10"/>
  <c r="G93" i="10"/>
  <c r="AO87" i="10"/>
  <c r="AN87" i="10"/>
  <c r="AL87" i="10"/>
  <c r="AK87" i="10"/>
  <c r="AI87" i="10"/>
  <c r="AH87" i="10"/>
  <c r="AF87" i="10"/>
  <c r="AE87" i="10"/>
  <c r="AC87" i="10"/>
  <c r="AB87" i="10"/>
  <c r="Z87" i="10"/>
  <c r="Y87" i="10"/>
  <c r="W87" i="10"/>
  <c r="V87" i="10"/>
  <c r="T87" i="10"/>
  <c r="S87" i="10"/>
  <c r="Q87" i="10"/>
  <c r="P87" i="10"/>
  <c r="N87" i="10"/>
  <c r="M87" i="10"/>
  <c r="K87" i="10"/>
  <c r="J87" i="10"/>
  <c r="H87" i="10"/>
  <c r="G87" i="10"/>
  <c r="AO84" i="10"/>
  <c r="AN84" i="10"/>
  <c r="AL84" i="10"/>
  <c r="AK84" i="10"/>
  <c r="AI84" i="10"/>
  <c r="AH84" i="10"/>
  <c r="AF84" i="10"/>
  <c r="AE84" i="10"/>
  <c r="AC84" i="10"/>
  <c r="AB84" i="10"/>
  <c r="Z84" i="10"/>
  <c r="Y84" i="10"/>
  <c r="W84" i="10"/>
  <c r="V84" i="10"/>
  <c r="T84" i="10"/>
  <c r="S84" i="10"/>
  <c r="Q84" i="10"/>
  <c r="P84" i="10"/>
  <c r="N84" i="10"/>
  <c r="M84" i="10"/>
  <c r="K84" i="10"/>
  <c r="J84" i="10"/>
  <c r="H84" i="10"/>
  <c r="G84" i="10"/>
  <c r="AO83" i="10"/>
  <c r="AO82" i="10" s="1"/>
  <c r="AP81" i="10"/>
  <c r="AM81" i="10"/>
  <c r="AJ81" i="10"/>
  <c r="AG81" i="10"/>
  <c r="AD81" i="10"/>
  <c r="AA81" i="10"/>
  <c r="X81" i="10"/>
  <c r="U81" i="10"/>
  <c r="R81" i="10"/>
  <c r="O81" i="10"/>
  <c r="L81" i="10"/>
  <c r="I81" i="10"/>
  <c r="AO75" i="10"/>
  <c r="AN75" i="10"/>
  <c r="AL75" i="10"/>
  <c r="AK75" i="10"/>
  <c r="AI75" i="10"/>
  <c r="AH75" i="10"/>
  <c r="AF75" i="10"/>
  <c r="AE75" i="10"/>
  <c r="AC75" i="10"/>
  <c r="AB75" i="10"/>
  <c r="Z75" i="10"/>
  <c r="Y75" i="10"/>
  <c r="W75" i="10"/>
  <c r="V75" i="10"/>
  <c r="T75" i="10"/>
  <c r="S75" i="10"/>
  <c r="Q75" i="10"/>
  <c r="P75" i="10"/>
  <c r="N75" i="10"/>
  <c r="M75" i="10"/>
  <c r="K75" i="10"/>
  <c r="J75" i="10"/>
  <c r="H75" i="10"/>
  <c r="G75" i="10"/>
  <c r="AP74" i="10"/>
  <c r="AM74" i="10"/>
  <c r="AJ74" i="10"/>
  <c r="AG74" i="10"/>
  <c r="AD74" i="10"/>
  <c r="AA74" i="10"/>
  <c r="X74" i="10"/>
  <c r="U74" i="10"/>
  <c r="R74" i="10"/>
  <c r="O74" i="10"/>
  <c r="L74" i="10"/>
  <c r="I74" i="10"/>
  <c r="AP73" i="10"/>
  <c r="AM73" i="10"/>
  <c r="AJ73" i="10"/>
  <c r="AG73" i="10"/>
  <c r="AD73" i="10"/>
  <c r="AA73" i="10"/>
  <c r="X73" i="10"/>
  <c r="U73" i="10"/>
  <c r="R73" i="10"/>
  <c r="O73" i="10"/>
  <c r="L73" i="10"/>
  <c r="I73" i="10"/>
  <c r="AO72" i="10"/>
  <c r="AN72" i="10"/>
  <c r="AL72" i="10"/>
  <c r="AK72" i="10"/>
  <c r="AI72" i="10"/>
  <c r="AH72" i="10"/>
  <c r="AF72" i="10"/>
  <c r="AE72" i="10"/>
  <c r="AC72" i="10"/>
  <c r="AB72" i="10"/>
  <c r="Z72" i="10"/>
  <c r="Y72" i="10"/>
  <c r="W72" i="10"/>
  <c r="V72" i="10"/>
  <c r="T72" i="10"/>
  <c r="S72" i="10"/>
  <c r="Q72" i="10"/>
  <c r="P72" i="10"/>
  <c r="N72" i="10"/>
  <c r="M72" i="10"/>
  <c r="K72" i="10"/>
  <c r="J72" i="10"/>
  <c r="H72" i="10"/>
  <c r="G72" i="10"/>
  <c r="AM69" i="10"/>
  <c r="X69" i="10"/>
  <c r="I69" i="10"/>
  <c r="AP68" i="10"/>
  <c r="AM68" i="10"/>
  <c r="AJ68" i="10"/>
  <c r="AG68" i="10"/>
  <c r="AD68" i="10"/>
  <c r="AA68" i="10"/>
  <c r="X68" i="10"/>
  <c r="U68" i="10"/>
  <c r="R68" i="10"/>
  <c r="O68" i="10"/>
  <c r="L68" i="10"/>
  <c r="I68" i="10"/>
  <c r="AO67" i="10"/>
  <c r="AL67" i="10"/>
  <c r="AK67" i="10"/>
  <c r="AI67" i="10"/>
  <c r="AF67" i="10"/>
  <c r="AC67" i="10"/>
  <c r="Z67" i="10"/>
  <c r="W67" i="10"/>
  <c r="T67" i="10"/>
  <c r="Q67" i="10"/>
  <c r="N67" i="10"/>
  <c r="K67" i="10"/>
  <c r="H67" i="10"/>
  <c r="G67" i="10"/>
  <c r="AO63" i="10"/>
  <c r="AN63" i="10"/>
  <c r="AL63" i="10"/>
  <c r="AK63" i="10"/>
  <c r="AI63" i="10"/>
  <c r="AH63" i="10"/>
  <c r="AF63" i="10"/>
  <c r="AE63" i="10"/>
  <c r="AC63" i="10"/>
  <c r="AB63" i="10"/>
  <c r="Z63" i="10"/>
  <c r="Y63" i="10"/>
  <c r="W63" i="10"/>
  <c r="V63" i="10"/>
  <c r="T63" i="10"/>
  <c r="S63" i="10"/>
  <c r="Q63" i="10"/>
  <c r="P63" i="10"/>
  <c r="N63" i="10"/>
  <c r="M63" i="10"/>
  <c r="K63" i="10"/>
  <c r="J63" i="10"/>
  <c r="H63" i="10"/>
  <c r="G63" i="10"/>
  <c r="AP62" i="10"/>
  <c r="AM62" i="10"/>
  <c r="AJ62" i="10"/>
  <c r="AG62" i="10"/>
  <c r="AD62" i="10"/>
  <c r="AA62" i="10"/>
  <c r="X62" i="10"/>
  <c r="U62" i="10"/>
  <c r="R62" i="10"/>
  <c r="O62" i="10"/>
  <c r="L62" i="10"/>
  <c r="I62" i="10"/>
  <c r="AO60" i="10"/>
  <c r="AN60" i="10"/>
  <c r="AL60" i="10"/>
  <c r="AK60" i="10"/>
  <c r="AI60" i="10"/>
  <c r="AH60" i="10"/>
  <c r="AF60" i="10"/>
  <c r="AE60" i="10"/>
  <c r="AC60" i="10"/>
  <c r="AB60" i="10"/>
  <c r="Z60" i="10"/>
  <c r="Y60" i="10"/>
  <c r="W60" i="10"/>
  <c r="V60" i="10"/>
  <c r="T60" i="10"/>
  <c r="S60" i="10"/>
  <c r="Q60" i="10"/>
  <c r="P60" i="10"/>
  <c r="N60" i="10"/>
  <c r="M60" i="10"/>
  <c r="K60" i="10"/>
  <c r="J60" i="10"/>
  <c r="H60" i="10"/>
  <c r="G60" i="10"/>
  <c r="AP59" i="10"/>
  <c r="AM59" i="10"/>
  <c r="AJ59" i="10"/>
  <c r="AG59" i="10"/>
  <c r="AD59" i="10"/>
  <c r="AA59" i="10"/>
  <c r="X59" i="10"/>
  <c r="U59" i="10"/>
  <c r="R59" i="10"/>
  <c r="O59" i="10"/>
  <c r="L59" i="10"/>
  <c r="I59" i="10"/>
  <c r="AO57" i="10"/>
  <c r="AL57" i="10"/>
  <c r="AI57" i="10"/>
  <c r="AF57" i="10"/>
  <c r="AC57" i="10"/>
  <c r="Z57" i="10"/>
  <c r="W57" i="10"/>
  <c r="T57" i="10"/>
  <c r="Q57" i="10"/>
  <c r="N57" i="10"/>
  <c r="K57" i="10"/>
  <c r="H57" i="10"/>
  <c r="AP53" i="10"/>
  <c r="AM53" i="10"/>
  <c r="AJ53" i="10"/>
  <c r="AG53" i="10"/>
  <c r="AD53" i="10"/>
  <c r="AA53" i="10"/>
  <c r="X53" i="10"/>
  <c r="U53" i="10"/>
  <c r="R53" i="10"/>
  <c r="O53" i="10"/>
  <c r="L53" i="10"/>
  <c r="I53" i="10"/>
  <c r="AP51" i="10"/>
  <c r="AM51" i="10"/>
  <c r="AJ51" i="10"/>
  <c r="AG51" i="10"/>
  <c r="AD51" i="10"/>
  <c r="AA51" i="10"/>
  <c r="X51" i="10"/>
  <c r="U51" i="10"/>
  <c r="R51" i="10"/>
  <c r="O51" i="10"/>
  <c r="L51" i="10"/>
  <c r="I51" i="10"/>
  <c r="AO50" i="10"/>
  <c r="AL50" i="10"/>
  <c r="AI50" i="10"/>
  <c r="AF50" i="10"/>
  <c r="AC50" i="10"/>
  <c r="Z50" i="10"/>
  <c r="W50" i="10"/>
  <c r="T50" i="10"/>
  <c r="Q50" i="10"/>
  <c r="N50" i="10"/>
  <c r="K50" i="10"/>
  <c r="H50" i="10"/>
  <c r="AO47" i="10"/>
  <c r="AL47" i="10"/>
  <c r="AI47" i="10"/>
  <c r="AF47" i="10"/>
  <c r="AC47" i="10"/>
  <c r="Z47" i="10"/>
  <c r="W47" i="10"/>
  <c r="T47" i="10"/>
  <c r="Q47" i="10"/>
  <c r="N47" i="10"/>
  <c r="K47" i="10"/>
  <c r="H47" i="10"/>
  <c r="AP46" i="10"/>
  <c r="AM46" i="10"/>
  <c r="AJ46" i="10"/>
  <c r="AG46" i="10"/>
  <c r="AD46" i="10"/>
  <c r="AA46" i="10"/>
  <c r="X46" i="10"/>
  <c r="U46" i="10"/>
  <c r="R46" i="10"/>
  <c r="O46" i="10"/>
  <c r="L46" i="10"/>
  <c r="I46" i="10"/>
  <c r="AR42" i="10"/>
  <c r="AQ42" i="10"/>
  <c r="AS42" i="10"/>
  <c r="AR41" i="10"/>
  <c r="AQ41" i="10"/>
  <c r="AS41" i="10"/>
  <c r="AR40" i="10"/>
  <c r="AQ40" i="10"/>
  <c r="AS40" i="10"/>
  <c r="AR39" i="10"/>
  <c r="AQ39" i="10"/>
  <c r="AS39" i="10"/>
  <c r="AO38" i="10"/>
  <c r="AN38" i="10"/>
  <c r="AL38" i="10"/>
  <c r="AK38" i="10"/>
  <c r="AI38" i="10"/>
  <c r="AH38" i="10"/>
  <c r="AF38" i="10"/>
  <c r="AE38" i="10"/>
  <c r="AC38" i="10"/>
  <c r="AB38" i="10"/>
  <c r="Z38" i="10"/>
  <c r="Y38" i="10"/>
  <c r="W38" i="10"/>
  <c r="V38" i="10"/>
  <c r="T38" i="10"/>
  <c r="S38" i="10"/>
  <c r="Q38" i="10"/>
  <c r="P38" i="10"/>
  <c r="N38" i="10"/>
  <c r="M38" i="10"/>
  <c r="K38" i="10"/>
  <c r="J38" i="10"/>
  <c r="H38" i="10"/>
  <c r="G38" i="10"/>
  <c r="AR36" i="10"/>
  <c r="AQ36" i="10"/>
  <c r="AS36" i="10"/>
  <c r="AR35" i="10"/>
  <c r="AQ35" i="10"/>
  <c r="AS35" i="10"/>
  <c r="AR34" i="10"/>
  <c r="AQ34" i="10"/>
  <c r="AS34" i="10"/>
  <c r="AR33" i="10"/>
  <c r="AQ33" i="10"/>
  <c r="AS33" i="10"/>
  <c r="AO32" i="10"/>
  <c r="AN32" i="10"/>
  <c r="AL32" i="10"/>
  <c r="AK32" i="10"/>
  <c r="AI32" i="10"/>
  <c r="AH32" i="10"/>
  <c r="AF32" i="10"/>
  <c r="AE32" i="10"/>
  <c r="AC32" i="10"/>
  <c r="AB32" i="10"/>
  <c r="Z32" i="10"/>
  <c r="Y32" i="10"/>
  <c r="W32" i="10"/>
  <c r="V32" i="10"/>
  <c r="T32" i="10"/>
  <c r="S32" i="10"/>
  <c r="Q32" i="10"/>
  <c r="P32" i="10"/>
  <c r="N32" i="10"/>
  <c r="M32" i="10"/>
  <c r="K32" i="10"/>
  <c r="J32" i="10"/>
  <c r="H32" i="10"/>
  <c r="G32" i="10"/>
  <c r="AR31" i="10"/>
  <c r="AQ31" i="10"/>
  <c r="AS31" i="10"/>
  <c r="AR30" i="10"/>
  <c r="AQ30" i="10"/>
  <c r="AS30" i="10"/>
  <c r="AR29" i="10"/>
  <c r="AQ29" i="10"/>
  <c r="AS29" i="10"/>
  <c r="AR28" i="10"/>
  <c r="AQ28" i="10"/>
  <c r="AS28" i="10"/>
  <c r="AR26" i="10"/>
  <c r="AQ26" i="10"/>
  <c r="AS26" i="10"/>
  <c r="AR25" i="10"/>
  <c r="AQ25" i="10"/>
  <c r="AS25" i="10"/>
  <c r="AR24" i="10"/>
  <c r="AQ24" i="10"/>
  <c r="AS24" i="10"/>
  <c r="AR23" i="10"/>
  <c r="AQ23" i="10"/>
  <c r="AS23" i="10"/>
  <c r="AR22" i="10"/>
  <c r="AQ22" i="10"/>
  <c r="AS22" i="10"/>
  <c r="AO21" i="10"/>
  <c r="AN21" i="10"/>
  <c r="AL21" i="10"/>
  <c r="AL20" i="10" s="1"/>
  <c r="AK21" i="10"/>
  <c r="AI21" i="10"/>
  <c r="AI20" i="10" s="1"/>
  <c r="AH21" i="10"/>
  <c r="AF21" i="10"/>
  <c r="AF20" i="10" s="1"/>
  <c r="AE21" i="10"/>
  <c r="AC21" i="10"/>
  <c r="AB21" i="10"/>
  <c r="Z21" i="10"/>
  <c r="Z20" i="10" s="1"/>
  <c r="Y21" i="10"/>
  <c r="W21" i="10"/>
  <c r="V21" i="10"/>
  <c r="T21" i="10"/>
  <c r="T20" i="10" s="1"/>
  <c r="S21" i="10"/>
  <c r="Q21" i="10"/>
  <c r="P21" i="10"/>
  <c r="N21" i="10"/>
  <c r="N20" i="10" s="1"/>
  <c r="M21" i="10"/>
  <c r="K21" i="10"/>
  <c r="K20" i="10" s="1"/>
  <c r="J21" i="10"/>
  <c r="H21" i="10"/>
  <c r="G21" i="10"/>
  <c r="AO20" i="10"/>
  <c r="W20" i="10"/>
  <c r="AR19" i="10"/>
  <c r="AQ19" i="10"/>
  <c r="AP19" i="10"/>
  <c r="AM19" i="10"/>
  <c r="AJ19" i="10"/>
  <c r="AG19" i="10"/>
  <c r="AD19" i="10"/>
  <c r="AA19" i="10"/>
  <c r="X19" i="10"/>
  <c r="U19" i="10"/>
  <c r="R19" i="10"/>
  <c r="O19" i="10"/>
  <c r="L19" i="10"/>
  <c r="I19" i="10"/>
  <c r="AR17" i="10"/>
  <c r="AQ17" i="10"/>
  <c r="AP17" i="10"/>
  <c r="AM17" i="10"/>
  <c r="AJ17" i="10"/>
  <c r="AG17" i="10"/>
  <c r="AD17" i="10"/>
  <c r="AA17" i="10"/>
  <c r="X17" i="10"/>
  <c r="U17" i="10"/>
  <c r="R17" i="10"/>
  <c r="O17" i="10"/>
  <c r="L17" i="10"/>
  <c r="I17" i="10"/>
  <c r="AR16" i="10"/>
  <c r="AQ16" i="10"/>
  <c r="AS16" i="10"/>
  <c r="AR15" i="10"/>
  <c r="AR14" i="10"/>
  <c r="AQ14" i="10"/>
  <c r="AP14" i="10"/>
  <c r="AM14" i="10"/>
  <c r="AJ14" i="10"/>
  <c r="AG14" i="10"/>
  <c r="AD14" i="10"/>
  <c r="AA14" i="10"/>
  <c r="X14" i="10"/>
  <c r="U14" i="10"/>
  <c r="R14" i="10"/>
  <c r="O14" i="10"/>
  <c r="L14" i="10"/>
  <c r="I14" i="10"/>
  <c r="AR13" i="10"/>
  <c r="AQ13" i="10"/>
  <c r="AP13" i="10"/>
  <c r="AM13" i="10"/>
  <c r="AJ13" i="10"/>
  <c r="AG13" i="10"/>
  <c r="AD13" i="10"/>
  <c r="AA13" i="10"/>
  <c r="X13" i="10"/>
  <c r="U13" i="10"/>
  <c r="R13" i="10"/>
  <c r="O13" i="10"/>
  <c r="L13" i="10"/>
  <c r="I13" i="10"/>
  <c r="AR12" i="10"/>
  <c r="AQ12" i="10"/>
  <c r="AP12" i="10"/>
  <c r="AM12" i="10"/>
  <c r="AJ12" i="10"/>
  <c r="AG12" i="10"/>
  <c r="AD12" i="10"/>
  <c r="AA12" i="10"/>
  <c r="X12" i="10"/>
  <c r="U12" i="10"/>
  <c r="R12" i="10"/>
  <c r="O12" i="10"/>
  <c r="L12" i="10"/>
  <c r="I12" i="10"/>
  <c r="AR11" i="10"/>
  <c r="I11" i="10"/>
  <c r="AR10" i="10"/>
  <c r="AQ10" i="10"/>
  <c r="AP10" i="10"/>
  <c r="AM10" i="10"/>
  <c r="AJ10" i="10"/>
  <c r="AG10" i="10"/>
  <c r="AD10" i="10"/>
  <c r="AA10" i="10"/>
  <c r="X10" i="10"/>
  <c r="U10" i="10"/>
  <c r="R10" i="10"/>
  <c r="O10" i="10"/>
  <c r="L10" i="10"/>
  <c r="I10" i="10"/>
  <c r="AO9" i="10"/>
  <c r="AO18" i="10" s="1"/>
  <c r="AL9" i="10"/>
  <c r="AL18" i="10" s="1"/>
  <c r="AI9" i="10"/>
  <c r="AI18" i="10" s="1"/>
  <c r="AH9" i="10"/>
  <c r="AF9" i="10"/>
  <c r="AF18" i="10" s="1"/>
  <c r="AE9" i="10"/>
  <c r="AC9" i="10"/>
  <c r="AC18" i="10" s="1"/>
  <c r="Z9" i="10"/>
  <c r="Z18" i="10" s="1"/>
  <c r="W9" i="10"/>
  <c r="W18" i="10" s="1"/>
  <c r="V9" i="10"/>
  <c r="T9" i="10"/>
  <c r="T18" i="10" s="1"/>
  <c r="S9" i="10"/>
  <c r="Q9" i="10"/>
  <c r="Q18" i="10" s="1"/>
  <c r="N9" i="10"/>
  <c r="N18" i="10" s="1"/>
  <c r="K9" i="10"/>
  <c r="K18" i="10" s="1"/>
  <c r="J9" i="10"/>
  <c r="H9" i="10"/>
  <c r="H18" i="10" s="1"/>
  <c r="G9" i="10"/>
  <c r="AR8" i="10"/>
  <c r="AQ8" i="10"/>
  <c r="AP8" i="10"/>
  <c r="AM8" i="10"/>
  <c r="AJ8" i="10"/>
  <c r="AG8" i="10"/>
  <c r="AD8" i="10"/>
  <c r="AA8" i="10"/>
  <c r="X8" i="10"/>
  <c r="U8" i="10"/>
  <c r="R8" i="10"/>
  <c r="O8" i="10"/>
  <c r="L8" i="10"/>
  <c r="I8" i="10"/>
  <c r="AR7" i="10"/>
  <c r="AQ7" i="10"/>
  <c r="AP7" i="10"/>
  <c r="AM7" i="10"/>
  <c r="AJ7" i="10"/>
  <c r="AG7" i="10"/>
  <c r="AD7" i="10"/>
  <c r="AA7" i="10"/>
  <c r="X7" i="10"/>
  <c r="U7" i="10"/>
  <c r="R7" i="10"/>
  <c r="O7" i="10"/>
  <c r="L7" i="10"/>
  <c r="I7" i="10"/>
  <c r="AR6" i="10"/>
  <c r="AQ6" i="10"/>
  <c r="AP6" i="10"/>
  <c r="AM6" i="10"/>
  <c r="AJ6" i="10"/>
  <c r="AG6" i="10"/>
  <c r="AD6" i="10"/>
  <c r="AA6" i="10"/>
  <c r="X6" i="10"/>
  <c r="U6" i="10"/>
  <c r="R6" i="10"/>
  <c r="O6" i="10"/>
  <c r="L6" i="10"/>
  <c r="I6" i="10"/>
  <c r="AR5" i="10"/>
  <c r="AJ5" i="10"/>
  <c r="AG5" i="10"/>
  <c r="AA5" i="10"/>
  <c r="X5" i="10"/>
  <c r="U5" i="10"/>
  <c r="L5" i="10"/>
  <c r="I5" i="10"/>
  <c r="BW112" i="8"/>
  <c r="BV112" i="8"/>
  <c r="BQ112" i="8"/>
  <c r="BP112" i="8"/>
  <c r="BK112" i="8"/>
  <c r="BJ112" i="8"/>
  <c r="BE112" i="8"/>
  <c r="BD112" i="8"/>
  <c r="AY112" i="8"/>
  <c r="AX112" i="8"/>
  <c r="AS112" i="8"/>
  <c r="AR112" i="8"/>
  <c r="AM112" i="8"/>
  <c r="AL112" i="8"/>
  <c r="AG112" i="8"/>
  <c r="AF112" i="8"/>
  <c r="AA112" i="8"/>
  <c r="Z112" i="8"/>
  <c r="U112" i="8"/>
  <c r="T112" i="8"/>
  <c r="O112" i="8"/>
  <c r="N112" i="8"/>
  <c r="BW111" i="8"/>
  <c r="BV111" i="8"/>
  <c r="BQ111" i="8"/>
  <c r="BP111" i="8"/>
  <c r="BK111" i="8"/>
  <c r="BJ111" i="8"/>
  <c r="BE111" i="8"/>
  <c r="BD111" i="8"/>
  <c r="AY111" i="8"/>
  <c r="AX111" i="8"/>
  <c r="AS111" i="8"/>
  <c r="AR111" i="8"/>
  <c r="AM111" i="8"/>
  <c r="AL111" i="8"/>
  <c r="AG111" i="8"/>
  <c r="AF111" i="8"/>
  <c r="AA111" i="8"/>
  <c r="Z111" i="8"/>
  <c r="U111" i="8"/>
  <c r="T111" i="8"/>
  <c r="O111" i="8"/>
  <c r="N111" i="8"/>
  <c r="BW110" i="8"/>
  <c r="BV110" i="8"/>
  <c r="BQ110" i="8"/>
  <c r="BP110" i="8"/>
  <c r="BK110" i="8"/>
  <c r="BJ110" i="8"/>
  <c r="BE110" i="8"/>
  <c r="BD110" i="8"/>
  <c r="AY110" i="8"/>
  <c r="AX110" i="8"/>
  <c r="AS110" i="8"/>
  <c r="AR110" i="8"/>
  <c r="AM110" i="8"/>
  <c r="AL110" i="8"/>
  <c r="AG110" i="8"/>
  <c r="AF110" i="8"/>
  <c r="AA110" i="8"/>
  <c r="Z110" i="8"/>
  <c r="U110" i="8"/>
  <c r="T110" i="8"/>
  <c r="O110" i="8"/>
  <c r="N110" i="8"/>
  <c r="BW109" i="8"/>
  <c r="BV109" i="8"/>
  <c r="BQ109" i="8"/>
  <c r="BP109" i="8"/>
  <c r="BK109" i="8"/>
  <c r="BJ109" i="8"/>
  <c r="BE109" i="8"/>
  <c r="BD109" i="8"/>
  <c r="AY109" i="8"/>
  <c r="AX109" i="8"/>
  <c r="AS109" i="8"/>
  <c r="AR109" i="8"/>
  <c r="AM109" i="8"/>
  <c r="AL109" i="8"/>
  <c r="AG109" i="8"/>
  <c r="AF109" i="8"/>
  <c r="AA109" i="8"/>
  <c r="Z109" i="8"/>
  <c r="U109" i="8"/>
  <c r="T109" i="8"/>
  <c r="O109" i="8"/>
  <c r="N109" i="8"/>
  <c r="BW108" i="8"/>
  <c r="BV108" i="8"/>
  <c r="BQ108" i="8"/>
  <c r="BP108" i="8"/>
  <c r="BK108" i="8"/>
  <c r="BJ108" i="8"/>
  <c r="BE108" i="8"/>
  <c r="BD108" i="8"/>
  <c r="AY108" i="8"/>
  <c r="AX108" i="8"/>
  <c r="AS108" i="8"/>
  <c r="AR108" i="8"/>
  <c r="AM108" i="8"/>
  <c r="AL108" i="8"/>
  <c r="AG108" i="8"/>
  <c r="AF108" i="8"/>
  <c r="AA108" i="8"/>
  <c r="Z108" i="8"/>
  <c r="U108" i="8"/>
  <c r="T108" i="8"/>
  <c r="O108" i="8"/>
  <c r="N108" i="8"/>
  <c r="BW107" i="8"/>
  <c r="BV107" i="8"/>
  <c r="BQ107" i="8"/>
  <c r="BP107" i="8"/>
  <c r="BK107" i="8"/>
  <c r="BJ107" i="8"/>
  <c r="BE107" i="8"/>
  <c r="BD107" i="8"/>
  <c r="AY107" i="8"/>
  <c r="AX107" i="8"/>
  <c r="AS107" i="8"/>
  <c r="AR107" i="8"/>
  <c r="AM107" i="8"/>
  <c r="AL107" i="8"/>
  <c r="AG107" i="8"/>
  <c r="AF107" i="8"/>
  <c r="AA107" i="8"/>
  <c r="Z107" i="8"/>
  <c r="U107" i="8"/>
  <c r="T107" i="8"/>
  <c r="O107" i="8"/>
  <c r="N107" i="8"/>
  <c r="BW106" i="8"/>
  <c r="BV106" i="8"/>
  <c r="BK106" i="8"/>
  <c r="BJ106" i="8"/>
  <c r="AY106" i="8"/>
  <c r="AX106" i="8"/>
  <c r="AM106" i="8"/>
  <c r="AL106" i="8"/>
  <c r="U106" i="8"/>
  <c r="T106" i="8"/>
  <c r="BW105" i="8"/>
  <c r="BV105" i="8"/>
  <c r="BK105" i="8"/>
  <c r="BJ105" i="8"/>
  <c r="AY105" i="8"/>
  <c r="AX105" i="8"/>
  <c r="AM105" i="8"/>
  <c r="AL105" i="8"/>
  <c r="U105" i="8"/>
  <c r="T105" i="8"/>
  <c r="AY104" i="8"/>
  <c r="AX104" i="8"/>
  <c r="AM104" i="8"/>
  <c r="AL104" i="8"/>
  <c r="U104" i="8"/>
  <c r="T104" i="8"/>
  <c r="AY103" i="8"/>
  <c r="AX103" i="8"/>
  <c r="AM103" i="8"/>
  <c r="AL103" i="8"/>
  <c r="U103" i="8"/>
  <c r="T103" i="8"/>
  <c r="AY102" i="8"/>
  <c r="AX102" i="8"/>
  <c r="AM102" i="8"/>
  <c r="AL102" i="8"/>
  <c r="U102" i="8"/>
  <c r="T102" i="8"/>
  <c r="AY101" i="8"/>
  <c r="AX101" i="8"/>
  <c r="AM101" i="8"/>
  <c r="AL101" i="8"/>
  <c r="U101" i="8"/>
  <c r="T101" i="8"/>
  <c r="AY100" i="8"/>
  <c r="AX100" i="8"/>
  <c r="AM100" i="8"/>
  <c r="AL100" i="8"/>
  <c r="U100" i="8"/>
  <c r="T100" i="8"/>
  <c r="AY99" i="8"/>
  <c r="AX99" i="8"/>
  <c r="AM99" i="8"/>
  <c r="AL99" i="8"/>
  <c r="U99" i="8"/>
  <c r="T99" i="8"/>
  <c r="AY98" i="8"/>
  <c r="AX98" i="8"/>
  <c r="AM98" i="8"/>
  <c r="AL98" i="8"/>
  <c r="U98" i="8"/>
  <c r="T98" i="8"/>
  <c r="AY97" i="8"/>
  <c r="AX97" i="8"/>
  <c r="AM97" i="8"/>
  <c r="AL97" i="8"/>
  <c r="U97" i="8"/>
  <c r="T97" i="8"/>
  <c r="AY96" i="8"/>
  <c r="AX96" i="8"/>
  <c r="AM96" i="8"/>
  <c r="AL96" i="8"/>
  <c r="U96" i="8"/>
  <c r="T96" i="8"/>
  <c r="AY95" i="8"/>
  <c r="AX95" i="8"/>
  <c r="AM95" i="8"/>
  <c r="AL95" i="8"/>
  <c r="U95" i="8"/>
  <c r="T95" i="8"/>
  <c r="AY94" i="8"/>
  <c r="AX94" i="8"/>
  <c r="AM94" i="8"/>
  <c r="AL94" i="8"/>
  <c r="AY93" i="8"/>
  <c r="AX93" i="8"/>
  <c r="AM93" i="8"/>
  <c r="AL93" i="8"/>
  <c r="AY92" i="8"/>
  <c r="AX92" i="8"/>
  <c r="AM92" i="8"/>
  <c r="AL92" i="8"/>
  <c r="AY91" i="8"/>
  <c r="AX91" i="8"/>
  <c r="AM91" i="8"/>
  <c r="AL91" i="8"/>
  <c r="AY90" i="8"/>
  <c r="AX90" i="8"/>
  <c r="AM90" i="8"/>
  <c r="AL90" i="8"/>
  <c r="AY89" i="8"/>
  <c r="AX89" i="8"/>
  <c r="AM89" i="8"/>
  <c r="AL89" i="8"/>
  <c r="AY88" i="8"/>
  <c r="AX88" i="8"/>
  <c r="AM88" i="8"/>
  <c r="AL88" i="8"/>
  <c r="AY87" i="8"/>
  <c r="AX87" i="8"/>
  <c r="AM87" i="8"/>
  <c r="AL87" i="8"/>
  <c r="AY86" i="8"/>
  <c r="AX86" i="8"/>
  <c r="AM86" i="8"/>
  <c r="AL86" i="8"/>
  <c r="AY85" i="8"/>
  <c r="AX85" i="8"/>
  <c r="AM85" i="8"/>
  <c r="AL85" i="8"/>
  <c r="AY84" i="8"/>
  <c r="AX84" i="8"/>
  <c r="AM84" i="8"/>
  <c r="AL84" i="8"/>
  <c r="AM83" i="8"/>
  <c r="AL83" i="8"/>
  <c r="AM82" i="8"/>
  <c r="AL82" i="8"/>
  <c r="AM81" i="8"/>
  <c r="AL81" i="8"/>
  <c r="AM80" i="8"/>
  <c r="AL80" i="8"/>
  <c r="BW9" i="8"/>
  <c r="BV9" i="8"/>
  <c r="BQ9" i="8"/>
  <c r="BP9" i="8"/>
  <c r="BK9" i="8"/>
  <c r="BJ9" i="8"/>
  <c r="BE9" i="8"/>
  <c r="BD9" i="8"/>
  <c r="AY9" i="8"/>
  <c r="AX9" i="8"/>
  <c r="AS9" i="8"/>
  <c r="AR9" i="8"/>
  <c r="AM9" i="8"/>
  <c r="AL9" i="8"/>
  <c r="BW8" i="8"/>
  <c r="BV8" i="8"/>
  <c r="BQ8" i="8"/>
  <c r="BP8" i="8"/>
  <c r="BK8" i="8"/>
  <c r="BJ8" i="8"/>
  <c r="BE8" i="8"/>
  <c r="BD8" i="8"/>
  <c r="AY8" i="8"/>
  <c r="AX8" i="8"/>
  <c r="AS8" i="8"/>
  <c r="AR8" i="8"/>
  <c r="AM8" i="8"/>
  <c r="AL8" i="8"/>
  <c r="BW7" i="8"/>
  <c r="BV7" i="8"/>
  <c r="BQ7" i="8"/>
  <c r="BP7" i="8"/>
  <c r="BK7" i="8"/>
  <c r="BJ7" i="8"/>
  <c r="BE7" i="8"/>
  <c r="BD7" i="8"/>
  <c r="AY7" i="8"/>
  <c r="AX7" i="8"/>
  <c r="AS7" i="8"/>
  <c r="AR7" i="8"/>
  <c r="AM7" i="8"/>
  <c r="AL7" i="8"/>
  <c r="AG7" i="8"/>
  <c r="AF7" i="8"/>
  <c r="AA7" i="8"/>
  <c r="Z7" i="8"/>
  <c r="U7" i="8"/>
  <c r="T7" i="8"/>
  <c r="O7" i="8"/>
  <c r="N7" i="8"/>
  <c r="I112" i="8"/>
  <c r="H112" i="8"/>
  <c r="I111" i="8"/>
  <c r="H111" i="8"/>
  <c r="I110" i="8"/>
  <c r="H110" i="8"/>
  <c r="I109" i="8"/>
  <c r="H109" i="8"/>
  <c r="I108" i="8"/>
  <c r="H108" i="8"/>
  <c r="I107" i="8"/>
  <c r="H107" i="8"/>
  <c r="I106" i="8"/>
  <c r="H106" i="8"/>
  <c r="I105" i="8"/>
  <c r="H105" i="8"/>
  <c r="I104" i="8"/>
  <c r="H104" i="8"/>
  <c r="I103" i="8"/>
  <c r="H103" i="8"/>
  <c r="I102" i="8"/>
  <c r="H102" i="8"/>
  <c r="I101" i="8"/>
  <c r="H101" i="8"/>
  <c r="I7" i="8"/>
  <c r="H7" i="8"/>
  <c r="AN123" i="20"/>
  <c r="AP123" i="20" s="1"/>
  <c r="AK123" i="20"/>
  <c r="AM123" i="20" s="1"/>
  <c r="AH123" i="20"/>
  <c r="AJ123" i="20" s="1"/>
  <c r="AE123" i="20"/>
  <c r="AG123" i="20" s="1"/>
  <c r="AB123" i="20"/>
  <c r="AD123" i="20" s="1"/>
  <c r="Y123" i="20"/>
  <c r="AA123" i="20" s="1"/>
  <c r="AK6" i="8"/>
  <c r="V123" i="20" s="1"/>
  <c r="X123" i="20" s="1"/>
  <c r="AJ6" i="8"/>
  <c r="AE6" i="8"/>
  <c r="S123" i="20" s="1"/>
  <c r="U123" i="20" s="1"/>
  <c r="AD6" i="8"/>
  <c r="Y6" i="8"/>
  <c r="P123" i="20" s="1"/>
  <c r="R123" i="20" s="1"/>
  <c r="X6" i="8"/>
  <c r="S6" i="8"/>
  <c r="M123" i="20" s="1"/>
  <c r="O123" i="20" s="1"/>
  <c r="R6" i="8"/>
  <c r="M6" i="8"/>
  <c r="J123" i="20" s="1"/>
  <c r="L123" i="20" s="1"/>
  <c r="L6" i="8"/>
  <c r="G6" i="8"/>
  <c r="G123" i="20" s="1"/>
  <c r="F6" i="8"/>
  <c r="BW63" i="7"/>
  <c r="BV63" i="7"/>
  <c r="BQ63" i="7"/>
  <c r="BP63" i="7"/>
  <c r="BK63" i="7"/>
  <c r="BJ63" i="7"/>
  <c r="BE63" i="7"/>
  <c r="BD63" i="7"/>
  <c r="AY63" i="7"/>
  <c r="AX63" i="7"/>
  <c r="AS63" i="7"/>
  <c r="AR63" i="7"/>
  <c r="AM63" i="7"/>
  <c r="AL63" i="7"/>
  <c r="AG63" i="7"/>
  <c r="AF63" i="7"/>
  <c r="AA63" i="7"/>
  <c r="Z63" i="7"/>
  <c r="U63" i="7"/>
  <c r="T63" i="7"/>
  <c r="O63" i="7"/>
  <c r="N63" i="7"/>
  <c r="BW62" i="7"/>
  <c r="BV62" i="7"/>
  <c r="BQ62" i="7"/>
  <c r="BP62" i="7"/>
  <c r="BK62" i="7"/>
  <c r="BJ62" i="7"/>
  <c r="BE62" i="7"/>
  <c r="BD62" i="7"/>
  <c r="AY62" i="7"/>
  <c r="AX62" i="7"/>
  <c r="AS62" i="7"/>
  <c r="AR62" i="7"/>
  <c r="AM62" i="7"/>
  <c r="AL62" i="7"/>
  <c r="AG62" i="7"/>
  <c r="AF62" i="7"/>
  <c r="AA62" i="7"/>
  <c r="Z62" i="7"/>
  <c r="U62" i="7"/>
  <c r="T62" i="7"/>
  <c r="O62" i="7"/>
  <c r="N62" i="7"/>
  <c r="BW61" i="7"/>
  <c r="BV61" i="7"/>
  <c r="BQ61" i="7"/>
  <c r="BP61" i="7"/>
  <c r="BK61" i="7"/>
  <c r="BJ61" i="7"/>
  <c r="BE61" i="7"/>
  <c r="BD61" i="7"/>
  <c r="AY61" i="7"/>
  <c r="AX61" i="7"/>
  <c r="AS61" i="7"/>
  <c r="AR61" i="7"/>
  <c r="AM61" i="7"/>
  <c r="AL61" i="7"/>
  <c r="AG61" i="7"/>
  <c r="AF61" i="7"/>
  <c r="AA61" i="7"/>
  <c r="Z61" i="7"/>
  <c r="U61" i="7"/>
  <c r="T61" i="7"/>
  <c r="O61" i="7"/>
  <c r="N61" i="7"/>
  <c r="BW60" i="7"/>
  <c r="BV60" i="7"/>
  <c r="BQ60" i="7"/>
  <c r="BP60" i="7"/>
  <c r="BK60" i="7"/>
  <c r="BJ60" i="7"/>
  <c r="BE60" i="7"/>
  <c r="BD60" i="7"/>
  <c r="AY60" i="7"/>
  <c r="AX60" i="7"/>
  <c r="AS60" i="7"/>
  <c r="AR60" i="7"/>
  <c r="AM60" i="7"/>
  <c r="AL60" i="7"/>
  <c r="AG60" i="7"/>
  <c r="AF60" i="7"/>
  <c r="AA60" i="7"/>
  <c r="Z60" i="7"/>
  <c r="U60" i="7"/>
  <c r="T60" i="7"/>
  <c r="O60" i="7"/>
  <c r="N60" i="7"/>
  <c r="BW59" i="7"/>
  <c r="BV59" i="7"/>
  <c r="BQ59" i="7"/>
  <c r="BP59" i="7"/>
  <c r="BK59" i="7"/>
  <c r="BJ59" i="7"/>
  <c r="BE59" i="7"/>
  <c r="BD59" i="7"/>
  <c r="AY59" i="7"/>
  <c r="AX59" i="7"/>
  <c r="AS59" i="7"/>
  <c r="AR59" i="7"/>
  <c r="AM59" i="7"/>
  <c r="AL59" i="7"/>
  <c r="AG59" i="7"/>
  <c r="AF59" i="7"/>
  <c r="AA59" i="7"/>
  <c r="Z59" i="7"/>
  <c r="U59" i="7"/>
  <c r="T59" i="7"/>
  <c r="O59" i="7"/>
  <c r="N59" i="7"/>
  <c r="BW58" i="7"/>
  <c r="BV58" i="7"/>
  <c r="BQ58" i="7"/>
  <c r="BP58" i="7"/>
  <c r="BK58" i="7"/>
  <c r="BJ58" i="7"/>
  <c r="BE58" i="7"/>
  <c r="BD58" i="7"/>
  <c r="AY58" i="7"/>
  <c r="AX58" i="7"/>
  <c r="AS58" i="7"/>
  <c r="AR58" i="7"/>
  <c r="AM58" i="7"/>
  <c r="AL58" i="7"/>
  <c r="AG58" i="7"/>
  <c r="AF58" i="7"/>
  <c r="AA58" i="7"/>
  <c r="Z58" i="7"/>
  <c r="U58" i="7"/>
  <c r="T58" i="7"/>
  <c r="O58" i="7"/>
  <c r="N58" i="7"/>
  <c r="BW57" i="7"/>
  <c r="BV57" i="7"/>
  <c r="BQ57" i="7"/>
  <c r="BP57" i="7"/>
  <c r="BK57" i="7"/>
  <c r="BJ57" i="7"/>
  <c r="BE57" i="7"/>
  <c r="BD57" i="7"/>
  <c r="AY57" i="7"/>
  <c r="AX57" i="7"/>
  <c r="AS57" i="7"/>
  <c r="AR57" i="7"/>
  <c r="AM57" i="7"/>
  <c r="AL57" i="7"/>
  <c r="AG57" i="7"/>
  <c r="AF57" i="7"/>
  <c r="AA57" i="7"/>
  <c r="Z57" i="7"/>
  <c r="U57" i="7"/>
  <c r="T57" i="7"/>
  <c r="O57" i="7"/>
  <c r="N57" i="7"/>
  <c r="BW56" i="7"/>
  <c r="BV56" i="7"/>
  <c r="BQ56" i="7"/>
  <c r="BP56" i="7"/>
  <c r="BK56" i="7"/>
  <c r="BJ56" i="7"/>
  <c r="BE56" i="7"/>
  <c r="BD56" i="7"/>
  <c r="AY56" i="7"/>
  <c r="AX56" i="7"/>
  <c r="AS56" i="7"/>
  <c r="AR56" i="7"/>
  <c r="AM56" i="7"/>
  <c r="AL56" i="7"/>
  <c r="AG56" i="7"/>
  <c r="AF56" i="7"/>
  <c r="AA56" i="7"/>
  <c r="Z56" i="7"/>
  <c r="U56" i="7"/>
  <c r="T56" i="7"/>
  <c r="O56" i="7"/>
  <c r="N56" i="7"/>
  <c r="BW55" i="7"/>
  <c r="BV55" i="7"/>
  <c r="BQ55" i="7"/>
  <c r="BP55" i="7"/>
  <c r="BK55" i="7"/>
  <c r="BJ55" i="7"/>
  <c r="BE55" i="7"/>
  <c r="BD55" i="7"/>
  <c r="AY55" i="7"/>
  <c r="AX55" i="7"/>
  <c r="AS55" i="7"/>
  <c r="AR55" i="7"/>
  <c r="AM55" i="7"/>
  <c r="AL55" i="7"/>
  <c r="AG55" i="7"/>
  <c r="AF55" i="7"/>
  <c r="AA55" i="7"/>
  <c r="Z55" i="7"/>
  <c r="U55" i="7"/>
  <c r="T55" i="7"/>
  <c r="O55" i="7"/>
  <c r="N55" i="7"/>
  <c r="BW54" i="7"/>
  <c r="BV54" i="7"/>
  <c r="BQ54" i="7"/>
  <c r="BP54" i="7"/>
  <c r="BK54" i="7"/>
  <c r="BJ54" i="7"/>
  <c r="BE54" i="7"/>
  <c r="BD54" i="7"/>
  <c r="AY54" i="7"/>
  <c r="AX54" i="7"/>
  <c r="AS54" i="7"/>
  <c r="AR54" i="7"/>
  <c r="AM54" i="7"/>
  <c r="AL54" i="7"/>
  <c r="AG54" i="7"/>
  <c r="AF54" i="7"/>
  <c r="AA54" i="7"/>
  <c r="Z54" i="7"/>
  <c r="U54" i="7"/>
  <c r="T54" i="7"/>
  <c r="O54" i="7"/>
  <c r="N54" i="7"/>
  <c r="BW53" i="7"/>
  <c r="BV53" i="7"/>
  <c r="BQ53" i="7"/>
  <c r="BP53" i="7"/>
  <c r="BK53" i="7"/>
  <c r="BJ53" i="7"/>
  <c r="BE53" i="7"/>
  <c r="BD53" i="7"/>
  <c r="AY53" i="7"/>
  <c r="AX53" i="7"/>
  <c r="AS53" i="7"/>
  <c r="AR53" i="7"/>
  <c r="AM53" i="7"/>
  <c r="AL53" i="7"/>
  <c r="AG53" i="7"/>
  <c r="AF53" i="7"/>
  <c r="AA53" i="7"/>
  <c r="Z53" i="7"/>
  <c r="U53" i="7"/>
  <c r="T53" i="7"/>
  <c r="O53" i="7"/>
  <c r="N53" i="7"/>
  <c r="BW52" i="7"/>
  <c r="BV52" i="7"/>
  <c r="BQ52" i="7"/>
  <c r="BP52" i="7"/>
  <c r="BK52" i="7"/>
  <c r="BJ52" i="7"/>
  <c r="BE52" i="7"/>
  <c r="BD52" i="7"/>
  <c r="AY52" i="7"/>
  <c r="AX52" i="7"/>
  <c r="AS52" i="7"/>
  <c r="AR52" i="7"/>
  <c r="AM52" i="7"/>
  <c r="AL52" i="7"/>
  <c r="AG52" i="7"/>
  <c r="AF52" i="7"/>
  <c r="AA52" i="7"/>
  <c r="Z52" i="7"/>
  <c r="U52" i="7"/>
  <c r="T52" i="7"/>
  <c r="O52" i="7"/>
  <c r="N52" i="7"/>
  <c r="BW51" i="7"/>
  <c r="BV51" i="7"/>
  <c r="BQ51" i="7"/>
  <c r="BP51" i="7"/>
  <c r="BK51" i="7"/>
  <c r="BJ51" i="7"/>
  <c r="BE51" i="7"/>
  <c r="BD51" i="7"/>
  <c r="AY51" i="7"/>
  <c r="AX51" i="7"/>
  <c r="AS51" i="7"/>
  <c r="AR51" i="7"/>
  <c r="AM51" i="7"/>
  <c r="AL51" i="7"/>
  <c r="AG51" i="7"/>
  <c r="AF51" i="7"/>
  <c r="AA51" i="7"/>
  <c r="Z51" i="7"/>
  <c r="U51" i="7"/>
  <c r="T51" i="7"/>
  <c r="O51" i="7"/>
  <c r="N51" i="7"/>
  <c r="BW50" i="7"/>
  <c r="BV50" i="7"/>
  <c r="BQ50" i="7"/>
  <c r="BP50" i="7"/>
  <c r="BK50" i="7"/>
  <c r="BJ50" i="7"/>
  <c r="BE50" i="7"/>
  <c r="BD50" i="7"/>
  <c r="AY50" i="7"/>
  <c r="AX50" i="7"/>
  <c r="AS50" i="7"/>
  <c r="AR50" i="7"/>
  <c r="AM50" i="7"/>
  <c r="AL50" i="7"/>
  <c r="AG50" i="7"/>
  <c r="AF50" i="7"/>
  <c r="AA50" i="7"/>
  <c r="Z50" i="7"/>
  <c r="U50" i="7"/>
  <c r="T50" i="7"/>
  <c r="O50" i="7"/>
  <c r="N50" i="7"/>
  <c r="BW49" i="7"/>
  <c r="BV49" i="7"/>
  <c r="BQ49" i="7"/>
  <c r="BP49" i="7"/>
  <c r="BK49" i="7"/>
  <c r="BJ49" i="7"/>
  <c r="BE49" i="7"/>
  <c r="BD49" i="7"/>
  <c r="AY49" i="7"/>
  <c r="AX49" i="7"/>
  <c r="AS49" i="7"/>
  <c r="AR49" i="7"/>
  <c r="AM49" i="7"/>
  <c r="AL49" i="7"/>
  <c r="AG49" i="7"/>
  <c r="AF49" i="7"/>
  <c r="AA49" i="7"/>
  <c r="Z49" i="7"/>
  <c r="U49" i="7"/>
  <c r="T49" i="7"/>
  <c r="O49" i="7"/>
  <c r="N49" i="7"/>
  <c r="BW48" i="7"/>
  <c r="BV48" i="7"/>
  <c r="BQ48" i="7"/>
  <c r="BP48" i="7"/>
  <c r="BK48" i="7"/>
  <c r="BJ48" i="7"/>
  <c r="BE48" i="7"/>
  <c r="BD48" i="7"/>
  <c r="AY48" i="7"/>
  <c r="AX48" i="7"/>
  <c r="AS48" i="7"/>
  <c r="AR48" i="7"/>
  <c r="AM48" i="7"/>
  <c r="AL48" i="7"/>
  <c r="AG48" i="7"/>
  <c r="AF48" i="7"/>
  <c r="AA48" i="7"/>
  <c r="Z48" i="7"/>
  <c r="U48" i="7"/>
  <c r="T48" i="7"/>
  <c r="O48" i="7"/>
  <c r="N48" i="7"/>
  <c r="BW47" i="7"/>
  <c r="BV47" i="7"/>
  <c r="BQ47" i="7"/>
  <c r="BP47" i="7"/>
  <c r="BK47" i="7"/>
  <c r="BJ47" i="7"/>
  <c r="BE47" i="7"/>
  <c r="BD47" i="7"/>
  <c r="AY47" i="7"/>
  <c r="AX47" i="7"/>
  <c r="AS47" i="7"/>
  <c r="AR47" i="7"/>
  <c r="AM47" i="7"/>
  <c r="AL47" i="7"/>
  <c r="AG47" i="7"/>
  <c r="AF47" i="7"/>
  <c r="AA47" i="7"/>
  <c r="Z47" i="7"/>
  <c r="U47" i="7"/>
  <c r="T47" i="7"/>
  <c r="O47" i="7"/>
  <c r="N47" i="7"/>
  <c r="BW46" i="7"/>
  <c r="BV46" i="7"/>
  <c r="BQ46" i="7"/>
  <c r="BP46" i="7"/>
  <c r="BK46" i="7"/>
  <c r="BJ46" i="7"/>
  <c r="BE46" i="7"/>
  <c r="BD46" i="7"/>
  <c r="AY46" i="7"/>
  <c r="AX46" i="7"/>
  <c r="AS46" i="7"/>
  <c r="AR46" i="7"/>
  <c r="AM46" i="7"/>
  <c r="AL46" i="7"/>
  <c r="AG46" i="7"/>
  <c r="AF46" i="7"/>
  <c r="AA46" i="7"/>
  <c r="Z46" i="7"/>
  <c r="U46" i="7"/>
  <c r="T46" i="7"/>
  <c r="O46" i="7"/>
  <c r="N46" i="7"/>
  <c r="BW45" i="7"/>
  <c r="BV45" i="7"/>
  <c r="BQ45" i="7"/>
  <c r="BP45" i="7"/>
  <c r="BK45" i="7"/>
  <c r="BJ45" i="7"/>
  <c r="BE45" i="7"/>
  <c r="BD45" i="7"/>
  <c r="AY45" i="7"/>
  <c r="AX45" i="7"/>
  <c r="AS45" i="7"/>
  <c r="AR45" i="7"/>
  <c r="AM45" i="7"/>
  <c r="AL45" i="7"/>
  <c r="AG45" i="7"/>
  <c r="AF45" i="7"/>
  <c r="AA45" i="7"/>
  <c r="Z45" i="7"/>
  <c r="U45" i="7"/>
  <c r="T45" i="7"/>
  <c r="O45" i="7"/>
  <c r="N45" i="7"/>
  <c r="BW44" i="7"/>
  <c r="BV44" i="7"/>
  <c r="BQ44" i="7"/>
  <c r="BP44" i="7"/>
  <c r="BK44" i="7"/>
  <c r="BJ44" i="7"/>
  <c r="BE44" i="7"/>
  <c r="BD44" i="7"/>
  <c r="AY44" i="7"/>
  <c r="AX44" i="7"/>
  <c r="AS44" i="7"/>
  <c r="AR44" i="7"/>
  <c r="AM44" i="7"/>
  <c r="AL44" i="7"/>
  <c r="AG44" i="7"/>
  <c r="AF44" i="7"/>
  <c r="AA44" i="7"/>
  <c r="Z44" i="7"/>
  <c r="U44" i="7"/>
  <c r="T44" i="7"/>
  <c r="O44" i="7"/>
  <c r="N44" i="7"/>
  <c r="BW43" i="7"/>
  <c r="BV43" i="7"/>
  <c r="BQ43" i="7"/>
  <c r="BP43" i="7"/>
  <c r="BK43" i="7"/>
  <c r="BJ43" i="7"/>
  <c r="BE43" i="7"/>
  <c r="BD43" i="7"/>
  <c r="AY43" i="7"/>
  <c r="AX43" i="7"/>
  <c r="AS43" i="7"/>
  <c r="AR43" i="7"/>
  <c r="AM43" i="7"/>
  <c r="AL43" i="7"/>
  <c r="AG43" i="7"/>
  <c r="AF43" i="7"/>
  <c r="AA43" i="7"/>
  <c r="Z43" i="7"/>
  <c r="U43" i="7"/>
  <c r="T43" i="7"/>
  <c r="O43" i="7"/>
  <c r="N43" i="7"/>
  <c r="BW42" i="7"/>
  <c r="BV42" i="7"/>
  <c r="BQ42" i="7"/>
  <c r="BP42" i="7"/>
  <c r="BK42" i="7"/>
  <c r="BJ42" i="7"/>
  <c r="BE42" i="7"/>
  <c r="BD42" i="7"/>
  <c r="AY42" i="7"/>
  <c r="AX42" i="7"/>
  <c r="AS42" i="7"/>
  <c r="AR42" i="7"/>
  <c r="AM42" i="7"/>
  <c r="AL42" i="7"/>
  <c r="AG42" i="7"/>
  <c r="AF42" i="7"/>
  <c r="AA42" i="7"/>
  <c r="Z42" i="7"/>
  <c r="U42" i="7"/>
  <c r="T42" i="7"/>
  <c r="O42" i="7"/>
  <c r="N42" i="7"/>
  <c r="BW41" i="7"/>
  <c r="BV41" i="7"/>
  <c r="BQ41" i="7"/>
  <c r="BP41" i="7"/>
  <c r="BK41" i="7"/>
  <c r="BJ41" i="7"/>
  <c r="BE41" i="7"/>
  <c r="BD41" i="7"/>
  <c r="AY41" i="7"/>
  <c r="AX41" i="7"/>
  <c r="AS41" i="7"/>
  <c r="AR41" i="7"/>
  <c r="AM41" i="7"/>
  <c r="AL41" i="7"/>
  <c r="AG41" i="7"/>
  <c r="AF41" i="7"/>
  <c r="AA41" i="7"/>
  <c r="Z41" i="7"/>
  <c r="U41" i="7"/>
  <c r="T41" i="7"/>
  <c r="O41" i="7"/>
  <c r="N41" i="7"/>
  <c r="BW40" i="7"/>
  <c r="BV40" i="7"/>
  <c r="BQ40" i="7"/>
  <c r="BP40" i="7"/>
  <c r="BK40" i="7"/>
  <c r="BJ40" i="7"/>
  <c r="BE40" i="7"/>
  <c r="BD40" i="7"/>
  <c r="AY40" i="7"/>
  <c r="AX40" i="7"/>
  <c r="AS40" i="7"/>
  <c r="AR40" i="7"/>
  <c r="AM40" i="7"/>
  <c r="AL40" i="7"/>
  <c r="AG40" i="7"/>
  <c r="AF40" i="7"/>
  <c r="AA40" i="7"/>
  <c r="Z40" i="7"/>
  <c r="U40" i="7"/>
  <c r="T40" i="7"/>
  <c r="O40" i="7"/>
  <c r="N40" i="7"/>
  <c r="BW39" i="7"/>
  <c r="BV39" i="7"/>
  <c r="BQ39" i="7"/>
  <c r="BP39" i="7"/>
  <c r="BK39" i="7"/>
  <c r="BJ39" i="7"/>
  <c r="BE39" i="7"/>
  <c r="BD39" i="7"/>
  <c r="AY39" i="7"/>
  <c r="AX39" i="7"/>
  <c r="AS39" i="7"/>
  <c r="AR39" i="7"/>
  <c r="AM39" i="7"/>
  <c r="AL39" i="7"/>
  <c r="AG39" i="7"/>
  <c r="AF39" i="7"/>
  <c r="AA39" i="7"/>
  <c r="Z39" i="7"/>
  <c r="U39" i="7"/>
  <c r="T39" i="7"/>
  <c r="O39" i="7"/>
  <c r="N39" i="7"/>
  <c r="BW38" i="7"/>
  <c r="BV38" i="7"/>
  <c r="BQ38" i="7"/>
  <c r="BP38" i="7"/>
  <c r="BK38" i="7"/>
  <c r="BJ38" i="7"/>
  <c r="BE38" i="7"/>
  <c r="BD38" i="7"/>
  <c r="AY38" i="7"/>
  <c r="AX38" i="7"/>
  <c r="AS38" i="7"/>
  <c r="AR38" i="7"/>
  <c r="AM38" i="7"/>
  <c r="AL38" i="7"/>
  <c r="AG38" i="7"/>
  <c r="AF38" i="7"/>
  <c r="AA38" i="7"/>
  <c r="Z38" i="7"/>
  <c r="U38" i="7"/>
  <c r="T38" i="7"/>
  <c r="O38" i="7"/>
  <c r="N38" i="7"/>
  <c r="BW37" i="7"/>
  <c r="BV37" i="7"/>
  <c r="BQ37" i="7"/>
  <c r="BP37" i="7"/>
  <c r="BK37" i="7"/>
  <c r="BJ37" i="7"/>
  <c r="BE37" i="7"/>
  <c r="BD37" i="7"/>
  <c r="AY37" i="7"/>
  <c r="AX37" i="7"/>
  <c r="AS37" i="7"/>
  <c r="AR37" i="7"/>
  <c r="AM37" i="7"/>
  <c r="AL37" i="7"/>
  <c r="AG37" i="7"/>
  <c r="AF37" i="7"/>
  <c r="AA37" i="7"/>
  <c r="Z37" i="7"/>
  <c r="U37" i="7"/>
  <c r="T37" i="7"/>
  <c r="O37" i="7"/>
  <c r="N37" i="7"/>
  <c r="BW36" i="7"/>
  <c r="BV36" i="7"/>
  <c r="BQ36" i="7"/>
  <c r="BP36" i="7"/>
  <c r="BK36" i="7"/>
  <c r="BJ36" i="7"/>
  <c r="BE36" i="7"/>
  <c r="BD36" i="7"/>
  <c r="AY36" i="7"/>
  <c r="AX36" i="7"/>
  <c r="AS36" i="7"/>
  <c r="AR36" i="7"/>
  <c r="AM36" i="7"/>
  <c r="AL36" i="7"/>
  <c r="AG36" i="7"/>
  <c r="AF36" i="7"/>
  <c r="AA36" i="7"/>
  <c r="Z36" i="7"/>
  <c r="U36" i="7"/>
  <c r="T36" i="7"/>
  <c r="O36" i="7"/>
  <c r="N36" i="7"/>
  <c r="BW35" i="7"/>
  <c r="BV35" i="7"/>
  <c r="BQ35" i="7"/>
  <c r="BP35" i="7"/>
  <c r="BK35" i="7"/>
  <c r="BJ35" i="7"/>
  <c r="BE35" i="7"/>
  <c r="BD35" i="7"/>
  <c r="AY35" i="7"/>
  <c r="AX35" i="7"/>
  <c r="AS35" i="7"/>
  <c r="AR35" i="7"/>
  <c r="AM35" i="7"/>
  <c r="AL35" i="7"/>
  <c r="AG35" i="7"/>
  <c r="AF35" i="7"/>
  <c r="AA35" i="7"/>
  <c r="Z35" i="7"/>
  <c r="U35" i="7"/>
  <c r="T35" i="7"/>
  <c r="BW34" i="7"/>
  <c r="BV34" i="7"/>
  <c r="BQ34" i="7"/>
  <c r="BP34" i="7"/>
  <c r="BK34" i="7"/>
  <c r="BJ34" i="7"/>
  <c r="BE34" i="7"/>
  <c r="BD34" i="7"/>
  <c r="AY34" i="7"/>
  <c r="AX34" i="7"/>
  <c r="AS34" i="7"/>
  <c r="AR34" i="7"/>
  <c r="AM34" i="7"/>
  <c r="AL34" i="7"/>
  <c r="AG34" i="7"/>
  <c r="AF34" i="7"/>
  <c r="AA34" i="7"/>
  <c r="Z34" i="7"/>
  <c r="U34" i="7"/>
  <c r="T34" i="7"/>
  <c r="BW33" i="7"/>
  <c r="BV33" i="7"/>
  <c r="BQ33" i="7"/>
  <c r="BP33" i="7"/>
  <c r="BE33" i="7"/>
  <c r="BD33" i="7"/>
  <c r="AY33" i="7"/>
  <c r="AX33" i="7"/>
  <c r="AS33" i="7"/>
  <c r="AR33" i="7"/>
  <c r="AM33" i="7"/>
  <c r="AL33" i="7"/>
  <c r="AG33" i="7"/>
  <c r="AF33" i="7"/>
  <c r="AA33" i="7"/>
  <c r="Z33" i="7"/>
  <c r="U33" i="7"/>
  <c r="T33" i="7"/>
  <c r="BW32" i="7"/>
  <c r="BV32" i="7"/>
  <c r="BQ32" i="7"/>
  <c r="BP32" i="7"/>
  <c r="BE32" i="7"/>
  <c r="BD32" i="7"/>
  <c r="AY32" i="7"/>
  <c r="AX32" i="7"/>
  <c r="AS32" i="7"/>
  <c r="AR32" i="7"/>
  <c r="AM32" i="7"/>
  <c r="AL32" i="7"/>
  <c r="AG32" i="7"/>
  <c r="AF32" i="7"/>
  <c r="AA32" i="7"/>
  <c r="Z32" i="7"/>
  <c r="U32" i="7"/>
  <c r="T32" i="7"/>
  <c r="BW31" i="7"/>
  <c r="BV31" i="7"/>
  <c r="BQ31" i="7"/>
  <c r="BP31" i="7"/>
  <c r="BE31" i="7"/>
  <c r="BD31" i="7"/>
  <c r="AY31" i="7"/>
  <c r="AX31" i="7"/>
  <c r="AS31" i="7"/>
  <c r="AR31" i="7"/>
  <c r="AM31" i="7"/>
  <c r="AL31" i="7"/>
  <c r="AG31" i="7"/>
  <c r="AF31" i="7"/>
  <c r="AA31" i="7"/>
  <c r="Z31" i="7"/>
  <c r="U31" i="7"/>
  <c r="T31" i="7"/>
  <c r="BW7" i="7"/>
  <c r="BV7" i="7"/>
  <c r="BQ7" i="7"/>
  <c r="BP7" i="7"/>
  <c r="BK7" i="7"/>
  <c r="BJ7" i="7"/>
  <c r="BJ6" i="7" s="1"/>
  <c r="BE7" i="7"/>
  <c r="BD7" i="7"/>
  <c r="AY7" i="7"/>
  <c r="AX7" i="7"/>
  <c r="AX6" i="7" s="1"/>
  <c r="AS7" i="7"/>
  <c r="AR7" i="7"/>
  <c r="AR6" i="7" s="1"/>
  <c r="AM7" i="7"/>
  <c r="AL7" i="7"/>
  <c r="AG7" i="7"/>
  <c r="AF7" i="7"/>
  <c r="AA7" i="7"/>
  <c r="Z7" i="7"/>
  <c r="U7" i="7"/>
  <c r="T7" i="7"/>
  <c r="O7" i="7"/>
  <c r="N7" i="7"/>
  <c r="H32" i="7"/>
  <c r="I32" i="7"/>
  <c r="H33" i="7"/>
  <c r="I33" i="7"/>
  <c r="H34" i="7"/>
  <c r="I34" i="7"/>
  <c r="H35" i="7"/>
  <c r="I35" i="7"/>
  <c r="H36" i="7"/>
  <c r="I36" i="7"/>
  <c r="H37" i="7"/>
  <c r="I37" i="7"/>
  <c r="H38" i="7"/>
  <c r="I38" i="7"/>
  <c r="H39" i="7"/>
  <c r="I39" i="7"/>
  <c r="H40" i="7"/>
  <c r="I40" i="7"/>
  <c r="H41" i="7"/>
  <c r="I41" i="7"/>
  <c r="H42" i="7"/>
  <c r="I42" i="7"/>
  <c r="H43" i="7"/>
  <c r="I43" i="7"/>
  <c r="H44" i="7"/>
  <c r="I44" i="7"/>
  <c r="H45" i="7"/>
  <c r="I45" i="7"/>
  <c r="I63" i="7"/>
  <c r="H63" i="7"/>
  <c r="I62" i="7"/>
  <c r="H62" i="7"/>
  <c r="I61" i="7"/>
  <c r="H61" i="7"/>
  <c r="I60" i="7"/>
  <c r="H60" i="7"/>
  <c r="I59" i="7"/>
  <c r="H59" i="7"/>
  <c r="I58" i="7"/>
  <c r="H58" i="7"/>
  <c r="I57" i="7"/>
  <c r="H57" i="7"/>
  <c r="I56" i="7"/>
  <c r="H56" i="7"/>
  <c r="I55" i="7"/>
  <c r="H55" i="7"/>
  <c r="I54" i="7"/>
  <c r="H54" i="7"/>
  <c r="I53" i="7"/>
  <c r="H53" i="7"/>
  <c r="I52" i="7"/>
  <c r="H52" i="7"/>
  <c r="I51" i="7"/>
  <c r="H51" i="7"/>
  <c r="I50" i="7"/>
  <c r="H50" i="7"/>
  <c r="I49" i="7"/>
  <c r="H49" i="7"/>
  <c r="I48" i="7"/>
  <c r="H48" i="7"/>
  <c r="I47" i="7"/>
  <c r="H47" i="7"/>
  <c r="I46" i="7"/>
  <c r="H46" i="7"/>
  <c r="I7" i="7"/>
  <c r="H7" i="7"/>
  <c r="AN112" i="20"/>
  <c r="AP112" i="20" s="1"/>
  <c r="AK112" i="20"/>
  <c r="AM112" i="20" s="1"/>
  <c r="AH112" i="20"/>
  <c r="AJ112" i="20" s="1"/>
  <c r="AE112" i="20"/>
  <c r="AG112" i="20" s="1"/>
  <c r="AB112" i="20"/>
  <c r="AD112" i="20" s="1"/>
  <c r="Y112" i="20"/>
  <c r="AA112" i="20" s="1"/>
  <c r="AK6" i="7"/>
  <c r="AJ6" i="7"/>
  <c r="V112" i="20" s="1"/>
  <c r="X112" i="20" s="1"/>
  <c r="AE6" i="7"/>
  <c r="AD6" i="7"/>
  <c r="S112" i="20" s="1"/>
  <c r="U112" i="20" s="1"/>
  <c r="Y6" i="7"/>
  <c r="X6" i="7"/>
  <c r="P112" i="20" s="1"/>
  <c r="R112" i="20" s="1"/>
  <c r="S6" i="7"/>
  <c r="R6" i="7"/>
  <c r="M112" i="20" s="1"/>
  <c r="O112" i="20" s="1"/>
  <c r="M6" i="7"/>
  <c r="L6" i="7"/>
  <c r="J112" i="20" s="1"/>
  <c r="L112" i="20" s="1"/>
  <c r="G6" i="7"/>
  <c r="F6" i="7"/>
  <c r="G112" i="20" s="1"/>
  <c r="BV7" i="3"/>
  <c r="BV83" i="3"/>
  <c r="BV82" i="3"/>
  <c r="BV81" i="3"/>
  <c r="BV80" i="3"/>
  <c r="BV79" i="3"/>
  <c r="BV78" i="3"/>
  <c r="BV77" i="3"/>
  <c r="BV76" i="3"/>
  <c r="BV75" i="3"/>
  <c r="BV74" i="3"/>
  <c r="BV73" i="3"/>
  <c r="BV72" i="3"/>
  <c r="BV71" i="3"/>
  <c r="BV70" i="3"/>
  <c r="BV69" i="3"/>
  <c r="BV68" i="3"/>
  <c r="BV67" i="3"/>
  <c r="BP83" i="3"/>
  <c r="BP82" i="3"/>
  <c r="BP81" i="3"/>
  <c r="BP80" i="3"/>
  <c r="BP79" i="3"/>
  <c r="BP78" i="3"/>
  <c r="BP77" i="3"/>
  <c r="BP76" i="3"/>
  <c r="BP75" i="3"/>
  <c r="BP74" i="3"/>
  <c r="BP73" i="3"/>
  <c r="BP72" i="3"/>
  <c r="BP71" i="3"/>
  <c r="BP70" i="3"/>
  <c r="BP69" i="3"/>
  <c r="BP68" i="3"/>
  <c r="BP67" i="3"/>
  <c r="BP66" i="3"/>
  <c r="BP65" i="3"/>
  <c r="BP64" i="3"/>
  <c r="BP7" i="3"/>
  <c r="BJ83" i="3"/>
  <c r="BJ82" i="3"/>
  <c r="BJ81" i="3"/>
  <c r="BJ80" i="3"/>
  <c r="BJ79" i="3"/>
  <c r="BJ78" i="3"/>
  <c r="BJ77" i="3"/>
  <c r="BJ76" i="3"/>
  <c r="BJ75" i="3"/>
  <c r="BJ74" i="3"/>
  <c r="BJ73" i="3"/>
  <c r="BJ72" i="3"/>
  <c r="BJ71" i="3"/>
  <c r="BJ70" i="3"/>
  <c r="BJ69" i="3"/>
  <c r="BJ68" i="3"/>
  <c r="BJ7" i="3"/>
  <c r="BD83" i="3"/>
  <c r="BD82" i="3"/>
  <c r="BD81" i="3"/>
  <c r="BD80" i="3"/>
  <c r="BD79" i="3"/>
  <c r="BD78" i="3"/>
  <c r="BD77" i="3"/>
  <c r="BD76" i="3"/>
  <c r="BD75" i="3"/>
  <c r="BD74" i="3"/>
  <c r="BD73" i="3"/>
  <c r="BD72" i="3"/>
  <c r="BD71" i="3"/>
  <c r="BD70" i="3"/>
  <c r="BD69" i="3"/>
  <c r="BD68" i="3"/>
  <c r="BD67" i="3"/>
  <c r="BD66" i="3"/>
  <c r="BD65" i="3"/>
  <c r="BD64" i="3"/>
  <c r="BD7" i="3"/>
  <c r="AX83" i="3"/>
  <c r="AX82" i="3"/>
  <c r="AX81" i="3"/>
  <c r="AX80" i="3"/>
  <c r="AX79" i="3"/>
  <c r="AX78" i="3"/>
  <c r="AX77" i="3"/>
  <c r="AX76" i="3"/>
  <c r="AX75" i="3"/>
  <c r="AX74" i="3"/>
  <c r="AX73" i="3"/>
  <c r="AX72" i="3"/>
  <c r="AX71" i="3"/>
  <c r="AX70" i="3"/>
  <c r="AX69" i="3"/>
  <c r="AX68" i="3"/>
  <c r="AX67" i="3"/>
  <c r="AX66" i="3"/>
  <c r="AX65" i="3"/>
  <c r="AX64" i="3"/>
  <c r="AX63" i="3"/>
  <c r="AX62" i="3"/>
  <c r="AX7" i="3"/>
  <c r="AR83" i="3"/>
  <c r="AR82" i="3"/>
  <c r="AR81" i="3"/>
  <c r="AR80" i="3"/>
  <c r="AR79" i="3"/>
  <c r="AR78" i="3"/>
  <c r="AR77" i="3"/>
  <c r="AR76" i="3"/>
  <c r="AR75" i="3"/>
  <c r="AR74" i="3"/>
  <c r="AR73" i="3"/>
  <c r="AR7" i="3"/>
  <c r="AL83" i="3"/>
  <c r="AL82" i="3"/>
  <c r="AL81" i="3"/>
  <c r="AL80" i="3"/>
  <c r="AL79" i="3"/>
  <c r="AL78" i="3"/>
  <c r="AL77" i="3"/>
  <c r="AL76" i="3"/>
  <c r="AL75" i="3"/>
  <c r="AL74" i="3"/>
  <c r="AL73" i="3"/>
  <c r="AL72" i="3"/>
  <c r="AL71" i="3"/>
  <c r="AL70" i="3"/>
  <c r="AL69" i="3"/>
  <c r="AL68" i="3"/>
  <c r="AL67" i="3"/>
  <c r="AL66" i="3"/>
  <c r="AL65" i="3"/>
  <c r="AL64" i="3"/>
  <c r="AL7" i="3"/>
  <c r="AF83" i="3"/>
  <c r="AF82" i="3"/>
  <c r="AF81" i="3"/>
  <c r="AF80" i="3"/>
  <c r="AF79" i="3"/>
  <c r="AF78" i="3"/>
  <c r="AF77" i="3"/>
  <c r="AF76" i="3"/>
  <c r="AF75" i="3"/>
  <c r="AF74" i="3"/>
  <c r="AF73" i="3"/>
  <c r="AF72" i="3"/>
  <c r="AF71" i="3"/>
  <c r="AF70" i="3"/>
  <c r="AF69" i="3"/>
  <c r="AF68" i="3"/>
  <c r="AF67" i="3"/>
  <c r="AF66" i="3"/>
  <c r="AF65" i="3"/>
  <c r="AF64" i="3"/>
  <c r="AF63" i="3"/>
  <c r="AF7" i="3"/>
  <c r="Z83" i="3"/>
  <c r="Z82" i="3"/>
  <c r="Z81" i="3"/>
  <c r="Z80" i="3"/>
  <c r="Z79" i="3"/>
  <c r="Z78" i="3"/>
  <c r="Z77" i="3"/>
  <c r="Z76" i="3"/>
  <c r="Z75" i="3"/>
  <c r="Z74" i="3"/>
  <c r="Z73" i="3"/>
  <c r="Z72" i="3"/>
  <c r="Z71" i="3"/>
  <c r="Z70" i="3"/>
  <c r="Z69" i="3"/>
  <c r="Z68" i="3"/>
  <c r="Z7" i="3"/>
  <c r="T83" i="3"/>
  <c r="T82" i="3"/>
  <c r="T81" i="3"/>
  <c r="T80" i="3"/>
  <c r="T79" i="3"/>
  <c r="T78" i="3"/>
  <c r="T77" i="3"/>
  <c r="T76" i="3"/>
  <c r="T75" i="3"/>
  <c r="T74" i="3"/>
  <c r="T73" i="3"/>
  <c r="T72" i="3"/>
  <c r="T71" i="3"/>
  <c r="T70" i="3"/>
  <c r="T69" i="3"/>
  <c r="T68" i="3"/>
  <c r="T67" i="3"/>
  <c r="T66" i="3"/>
  <c r="T65" i="3"/>
  <c r="T7" i="3"/>
  <c r="N7" i="3"/>
  <c r="N83" i="3"/>
  <c r="N82" i="3"/>
  <c r="N81" i="3"/>
  <c r="N80" i="3"/>
  <c r="N79" i="3"/>
  <c r="N78" i="3"/>
  <c r="N77" i="3"/>
  <c r="N76" i="3"/>
  <c r="N75" i="3"/>
  <c r="N74" i="3"/>
  <c r="N73" i="3"/>
  <c r="N72" i="3"/>
  <c r="N71" i="3"/>
  <c r="N70" i="3"/>
  <c r="N69" i="3"/>
  <c r="N68" i="3"/>
  <c r="N67" i="3"/>
  <c r="N66" i="3"/>
  <c r="H83" i="3"/>
  <c r="H82" i="3"/>
  <c r="H81" i="3"/>
  <c r="H80" i="3"/>
  <c r="H79" i="3"/>
  <c r="H78" i="3"/>
  <c r="H77" i="3"/>
  <c r="H76" i="3"/>
  <c r="H75" i="3"/>
  <c r="H74" i="3"/>
  <c r="H72" i="3"/>
  <c r="H71" i="3"/>
  <c r="H70" i="3"/>
  <c r="H69" i="3"/>
  <c r="H68" i="3"/>
  <c r="H67" i="3"/>
  <c r="H66" i="3"/>
  <c r="H65" i="3"/>
  <c r="H64" i="3"/>
  <c r="H63" i="3"/>
  <c r="H62" i="3"/>
  <c r="AS130" i="10" l="1"/>
  <c r="AR131" i="10"/>
  <c r="AS133" i="10"/>
  <c r="AS134" i="10"/>
  <c r="AJ191" i="10"/>
  <c r="AR198" i="10"/>
  <c r="BD6" i="7"/>
  <c r="BP6" i="7"/>
  <c r="AK118" i="10" s="1"/>
  <c r="AR6" i="8"/>
  <c r="BD6" i="8"/>
  <c r="BP6" i="8"/>
  <c r="R135" i="10"/>
  <c r="AD142" i="10"/>
  <c r="AP142" i="10"/>
  <c r="R198" i="10"/>
  <c r="AP198" i="10"/>
  <c r="BV6" i="7"/>
  <c r="AN118" i="20" s="1"/>
  <c r="L1" i="8"/>
  <c r="L1" i="7"/>
  <c r="L1" i="3"/>
  <c r="AD1" i="8"/>
  <c r="AD1" i="7"/>
  <c r="AD1" i="3"/>
  <c r="BH1" i="8"/>
  <c r="BH1" i="7"/>
  <c r="BH1" i="3"/>
  <c r="O8" i="1"/>
  <c r="AE11" i="10" s="1"/>
  <c r="AG11" i="10" s="1"/>
  <c r="O22" i="1"/>
  <c r="K8" i="1"/>
  <c r="S11" i="10" s="1"/>
  <c r="U11" i="10" s="1"/>
  <c r="K22" i="1"/>
  <c r="R1" i="8"/>
  <c r="R1" i="7"/>
  <c r="R1" i="3"/>
  <c r="R8" i="1"/>
  <c r="R22" i="1"/>
  <c r="N8" i="1"/>
  <c r="AB11" i="10" s="1"/>
  <c r="AD11" i="10" s="1"/>
  <c r="N22" i="1"/>
  <c r="J20" i="1"/>
  <c r="X1" i="8"/>
  <c r="X1" i="7"/>
  <c r="X1" i="3"/>
  <c r="BT1" i="8"/>
  <c r="BT1" i="7"/>
  <c r="BT1" i="3"/>
  <c r="G18" i="10"/>
  <c r="F1" i="8"/>
  <c r="F1" i="7"/>
  <c r="F1" i="3"/>
  <c r="AJ1" i="8"/>
  <c r="AJ1" i="7"/>
  <c r="AJ1" i="3"/>
  <c r="BB1" i="8"/>
  <c r="BB1" i="7"/>
  <c r="BB1" i="3"/>
  <c r="Q8" i="1"/>
  <c r="Q22" i="1"/>
  <c r="M8" i="1"/>
  <c r="M22" i="1"/>
  <c r="I20" i="1"/>
  <c r="I25" i="1" s="1"/>
  <c r="I27" i="1" s="1"/>
  <c r="AP1" i="8"/>
  <c r="AP1" i="7"/>
  <c r="AP1" i="3"/>
  <c r="P8" i="1"/>
  <c r="AH11" i="10" s="1"/>
  <c r="AJ11" i="10" s="1"/>
  <c r="P22" i="1"/>
  <c r="L20" i="1"/>
  <c r="S20" i="1" s="1"/>
  <c r="S25" i="1" s="1"/>
  <c r="S27" i="1" s="1"/>
  <c r="H8" i="1"/>
  <c r="H22" i="1"/>
  <c r="AV1" i="8"/>
  <c r="AV1" i="7"/>
  <c r="AV1" i="3"/>
  <c r="N6" i="8"/>
  <c r="J128" i="10" s="1"/>
  <c r="L128" i="10" s="1"/>
  <c r="Z6" i="8"/>
  <c r="P128" i="10" s="1"/>
  <c r="P124" i="10" s="1"/>
  <c r="R124" i="10" s="1"/>
  <c r="AX6" i="8"/>
  <c r="AB128" i="10" s="1"/>
  <c r="AD128" i="10" s="1"/>
  <c r="BD6" i="3"/>
  <c r="AK11" i="10"/>
  <c r="AM11" i="10" s="1"/>
  <c r="AN11" i="10"/>
  <c r="AP11" i="10" s="1"/>
  <c r="AS13" i="10"/>
  <c r="AM135" i="10"/>
  <c r="AG225" i="10"/>
  <c r="BV6" i="3"/>
  <c r="AS68" i="10"/>
  <c r="H216" i="10"/>
  <c r="H215" i="10" s="1"/>
  <c r="N216" i="10"/>
  <c r="N215" i="10" s="1"/>
  <c r="AR6" i="3"/>
  <c r="AX6" i="3"/>
  <c r="BJ6" i="3"/>
  <c r="AD135" i="10"/>
  <c r="X225" i="10"/>
  <c r="AD225" i="10"/>
  <c r="BP6" i="3"/>
  <c r="AP191" i="10"/>
  <c r="AI216" i="10"/>
  <c r="AI215" i="10" s="1"/>
  <c r="AO216" i="10"/>
  <c r="AO215" i="10" s="1"/>
  <c r="N5" i="15"/>
  <c r="BV6" i="8"/>
  <c r="BJ6" i="8"/>
  <c r="AH128" i="10" s="1"/>
  <c r="AJ128" i="10" s="1"/>
  <c r="AQ75" i="10"/>
  <c r="Q110" i="10"/>
  <c r="K110" i="10"/>
  <c r="AC110" i="10"/>
  <c r="AG156" i="20"/>
  <c r="P122" i="20"/>
  <c r="R122" i="20" s="1"/>
  <c r="V122" i="20"/>
  <c r="X122" i="20" s="1"/>
  <c r="AH122" i="20"/>
  <c r="AJ122" i="20" s="1"/>
  <c r="AN122" i="20"/>
  <c r="AP122" i="20" s="1"/>
  <c r="AB122" i="20"/>
  <c r="AD122" i="20" s="1"/>
  <c r="J122" i="20"/>
  <c r="L122" i="20" s="1"/>
  <c r="M122" i="20"/>
  <c r="O122" i="20" s="1"/>
  <c r="S122" i="20"/>
  <c r="U122" i="20" s="1"/>
  <c r="Y122" i="20"/>
  <c r="AA122" i="20" s="1"/>
  <c r="AE122" i="20"/>
  <c r="AG122" i="20" s="1"/>
  <c r="AK122" i="20"/>
  <c r="AM122" i="20" s="1"/>
  <c r="G122" i="20"/>
  <c r="AH113" i="20"/>
  <c r="AJ113" i="20" s="1"/>
  <c r="AN113" i="20"/>
  <c r="AP113" i="20" s="1"/>
  <c r="AE113" i="20"/>
  <c r="AG113" i="20" s="1"/>
  <c r="AK113" i="20"/>
  <c r="AM113" i="20" s="1"/>
  <c r="P113" i="20"/>
  <c r="R113" i="20" s="1"/>
  <c r="V113" i="20"/>
  <c r="X113" i="20" s="1"/>
  <c r="AB113" i="20"/>
  <c r="AD113" i="20" s="1"/>
  <c r="M113" i="20"/>
  <c r="O113" i="20" s="1"/>
  <c r="S113" i="20"/>
  <c r="U113" i="20" s="1"/>
  <c r="Y113" i="20"/>
  <c r="AA113" i="20" s="1"/>
  <c r="J113" i="20"/>
  <c r="L113" i="20" s="1"/>
  <c r="U21" i="10"/>
  <c r="AS71" i="10"/>
  <c r="U72" i="10"/>
  <c r="AG72" i="10"/>
  <c r="AS74" i="10"/>
  <c r="O75" i="10"/>
  <c r="U75" i="10"/>
  <c r="AA75" i="10"/>
  <c r="AG75" i="10"/>
  <c r="AM75" i="10"/>
  <c r="AS81" i="10"/>
  <c r="L84" i="10"/>
  <c r="R84" i="10"/>
  <c r="AJ84" i="10"/>
  <c r="AP87" i="10"/>
  <c r="R93" i="10"/>
  <c r="X93" i="10"/>
  <c r="AD93" i="10"/>
  <c r="AJ135" i="10"/>
  <c r="AP135" i="10"/>
  <c r="L138" i="10"/>
  <c r="R138" i="10"/>
  <c r="X138" i="10"/>
  <c r="AD138" i="10"/>
  <c r="AJ138" i="10"/>
  <c r="L142" i="10"/>
  <c r="R142" i="10"/>
  <c r="X142" i="10"/>
  <c r="O148" i="10"/>
  <c r="U148" i="10"/>
  <c r="AD171" i="10"/>
  <c r="AJ171" i="10"/>
  <c r="AP171" i="10"/>
  <c r="R176" i="10"/>
  <c r="AJ176" i="10"/>
  <c r="AP176" i="10"/>
  <c r="U191" i="10"/>
  <c r="X192" i="10"/>
  <c r="AD192" i="10"/>
  <c r="R210" i="10"/>
  <c r="X210" i="10"/>
  <c r="AD210" i="10"/>
  <c r="AJ210" i="10"/>
  <c r="AP210" i="10"/>
  <c r="AQ225" i="10"/>
  <c r="O225" i="10"/>
  <c r="AJ225" i="10"/>
  <c r="AP225" i="10"/>
  <c r="O191" i="10"/>
  <c r="AO45" i="10"/>
  <c r="U135" i="10"/>
  <c r="AO110" i="10"/>
  <c r="AS175" i="10"/>
  <c r="U176" i="10"/>
  <c r="AA176" i="10"/>
  <c r="AS178" i="10"/>
  <c r="AS179" i="10"/>
  <c r="AS180" i="10"/>
  <c r="AS181" i="10"/>
  <c r="AS182" i="10"/>
  <c r="O185" i="10"/>
  <c r="U185" i="10"/>
  <c r="AG185" i="10"/>
  <c r="X191" i="10"/>
  <c r="AQ192" i="10"/>
  <c r="U192" i="10"/>
  <c r="AA192" i="10"/>
  <c r="AJ198" i="10"/>
  <c r="I210" i="10"/>
  <c r="U210" i="10"/>
  <c r="AS211" i="10"/>
  <c r="T216" i="10"/>
  <c r="T215" i="10" s="1"/>
  <c r="AS46" i="10"/>
  <c r="AS51" i="10"/>
  <c r="AS53" i="10"/>
  <c r="AR57" i="10"/>
  <c r="AS59" i="10"/>
  <c r="U60" i="10"/>
  <c r="AS62" i="10"/>
  <c r="AR84" i="10"/>
  <c r="AR93" i="10"/>
  <c r="AR138" i="10"/>
  <c r="AR142" i="10"/>
  <c r="AR171" i="10"/>
  <c r="AR176" i="10"/>
  <c r="L191" i="10"/>
  <c r="AE216" i="10"/>
  <c r="AE215" i="10" s="1"/>
  <c r="K216" i="10"/>
  <c r="Q216" i="10"/>
  <c r="Q215" i="10" s="1"/>
  <c r="M67" i="10"/>
  <c r="O67" i="10" s="1"/>
  <c r="AN67" i="10"/>
  <c r="AP67" i="10" s="1"/>
  <c r="AH118" i="20"/>
  <c r="AS17" i="10"/>
  <c r="T6" i="8"/>
  <c r="M128" i="10" s="1"/>
  <c r="AF6" i="8"/>
  <c r="AL6" i="8"/>
  <c r="AS6" i="10"/>
  <c r="U9" i="10"/>
  <c r="AS10" i="10"/>
  <c r="AS12" i="10"/>
  <c r="AS14" i="10"/>
  <c r="AF110" i="10"/>
  <c r="AD21" i="10"/>
  <c r="Q20" i="10"/>
  <c r="Q4" i="10" s="1"/>
  <c r="AC20" i="10"/>
  <c r="AO44" i="10"/>
  <c r="N83" i="10"/>
  <c r="N82" i="10" s="1"/>
  <c r="T83" i="10"/>
  <c r="T82" i="10" s="1"/>
  <c r="Z83" i="10"/>
  <c r="Z82" i="10" s="1"/>
  <c r="AF83" i="10"/>
  <c r="AF82" i="10" s="1"/>
  <c r="AL83" i="10"/>
  <c r="AL82" i="10" s="1"/>
  <c r="T110" i="10"/>
  <c r="AR135" i="10"/>
  <c r="O135" i="10"/>
  <c r="U142" i="10"/>
  <c r="AA142" i="10"/>
  <c r="AS168" i="10"/>
  <c r="AS169" i="10"/>
  <c r="AS170" i="10"/>
  <c r="AM171" i="10"/>
  <c r="AS172" i="10"/>
  <c r="AS19" i="10"/>
  <c r="AR21" i="10"/>
  <c r="AP32" i="10"/>
  <c r="AP38" i="10"/>
  <c r="R60" i="10"/>
  <c r="AJ60" i="10"/>
  <c r="AP60" i="10"/>
  <c r="L72" i="10"/>
  <c r="R72" i="10"/>
  <c r="X72" i="10"/>
  <c r="AD72" i="10"/>
  <c r="AJ72" i="10"/>
  <c r="AP72" i="10"/>
  <c r="L75" i="10"/>
  <c r="X75" i="10"/>
  <c r="AJ75" i="10"/>
  <c r="U84" i="10"/>
  <c r="AA84" i="10"/>
  <c r="AG84" i="10"/>
  <c r="AS94" i="10"/>
  <c r="AS96" i="10"/>
  <c r="AS97" i="10"/>
  <c r="AS102" i="10"/>
  <c r="AS109" i="10"/>
  <c r="AS120" i="10"/>
  <c r="X135" i="10"/>
  <c r="AS136" i="10"/>
  <c r="AS137" i="10"/>
  <c r="O138" i="10"/>
  <c r="U138" i="10"/>
  <c r="AA138" i="10"/>
  <c r="I142" i="10"/>
  <c r="AQ142" i="10"/>
  <c r="O142" i="10"/>
  <c r="AJ142" i="10"/>
  <c r="AR148" i="10"/>
  <c r="AS149" i="10"/>
  <c r="AS152" i="10"/>
  <c r="AS158" i="10"/>
  <c r="AQ160" i="10"/>
  <c r="AS162" i="10"/>
  <c r="AA191" i="10"/>
  <c r="AG191" i="10"/>
  <c r="L192" i="10"/>
  <c r="R192" i="10"/>
  <c r="AM192" i="10"/>
  <c r="AS193" i="10"/>
  <c r="AS194" i="10"/>
  <c r="AS195" i="10"/>
  <c r="AS196" i="10"/>
  <c r="AS197" i="10"/>
  <c r="I198" i="10"/>
  <c r="AQ198" i="10"/>
  <c r="X198" i="10"/>
  <c r="AD198" i="10"/>
  <c r="L210" i="10"/>
  <c r="AG210" i="10"/>
  <c r="AM210" i="10"/>
  <c r="O216" i="10"/>
  <c r="AM216" i="10"/>
  <c r="O217" i="10"/>
  <c r="U217" i="10"/>
  <c r="AA217" i="10"/>
  <c r="AG217" i="10"/>
  <c r="AM217" i="10"/>
  <c r="L225" i="10"/>
  <c r="R225" i="10"/>
  <c r="AM225" i="10"/>
  <c r="AS226" i="10"/>
  <c r="AS228" i="10"/>
  <c r="AS173" i="10"/>
  <c r="AS174" i="10"/>
  <c r="AR183" i="10"/>
  <c r="R191" i="10"/>
  <c r="AM191" i="10"/>
  <c r="AA67" i="10"/>
  <c r="X67" i="10"/>
  <c r="AS184" i="10"/>
  <c r="AA183" i="10"/>
  <c r="AM183" i="10"/>
  <c r="AS186" i="10"/>
  <c r="AS187" i="10"/>
  <c r="AS189" i="10"/>
  <c r="AS190" i="10"/>
  <c r="G191" i="10"/>
  <c r="AB191" i="10"/>
  <c r="AD191" i="10" s="1"/>
  <c r="AR192" i="10"/>
  <c r="O192" i="10"/>
  <c r="AJ192" i="10"/>
  <c r="AP192" i="10"/>
  <c r="L198" i="10"/>
  <c r="AG198" i="10"/>
  <c r="O210" i="10"/>
  <c r="R216" i="10"/>
  <c r="V216" i="10"/>
  <c r="X216" i="10" s="1"/>
  <c r="AB216" i="10"/>
  <c r="AR225" i="10"/>
  <c r="AS227" i="10"/>
  <c r="AS115" i="10"/>
  <c r="AS117" i="10"/>
  <c r="AS125" i="10"/>
  <c r="AS127" i="10"/>
  <c r="AR60" i="10"/>
  <c r="AR63" i="10"/>
  <c r="AR67" i="10"/>
  <c r="AR72" i="10"/>
  <c r="AR75" i="10"/>
  <c r="L135" i="10"/>
  <c r="AA135" i="10"/>
  <c r="AG135" i="10"/>
  <c r="AS143" i="10"/>
  <c r="AS144" i="10"/>
  <c r="AS145" i="10"/>
  <c r="AS146" i="10"/>
  <c r="AS147" i="10"/>
  <c r="AR185" i="10"/>
  <c r="AR191" i="10"/>
  <c r="I192" i="10"/>
  <c r="AS199" i="10"/>
  <c r="AS200" i="10"/>
  <c r="AS201" i="10"/>
  <c r="AS202" i="10"/>
  <c r="AS203" i="10"/>
  <c r="AS204" i="10"/>
  <c r="AS205" i="10"/>
  <c r="AS206" i="10"/>
  <c r="AR210" i="10"/>
  <c r="AA210" i="10"/>
  <c r="AS212" i="10"/>
  <c r="I225" i="10"/>
  <c r="AA225" i="10"/>
  <c r="U67" i="10"/>
  <c r="AJ67" i="10"/>
  <c r="O60" i="10"/>
  <c r="AQ60" i="10"/>
  <c r="AM60" i="10"/>
  <c r="AD60" i="10"/>
  <c r="X60" i="10"/>
  <c r="L60" i="10"/>
  <c r="AA60" i="10"/>
  <c r="AG60" i="10"/>
  <c r="AL110" i="10"/>
  <c r="AR47" i="10"/>
  <c r="AR50" i="10"/>
  <c r="W110" i="10"/>
  <c r="AR154" i="10"/>
  <c r="AR163" i="10"/>
  <c r="AQ171" i="10"/>
  <c r="AQ176" i="10"/>
  <c r="J11" i="10"/>
  <c r="AB67" i="10"/>
  <c r="AD67" i="10" s="1"/>
  <c r="U69" i="10"/>
  <c r="AJ69" i="10"/>
  <c r="R69" i="10"/>
  <c r="AQ69" i="10"/>
  <c r="AA69" i="10"/>
  <c r="AQ69" i="20"/>
  <c r="L69" i="10"/>
  <c r="J67" i="10"/>
  <c r="L67" i="10" s="1"/>
  <c r="H6" i="8"/>
  <c r="N6" i="3"/>
  <c r="Z6" i="3"/>
  <c r="AL6" i="3"/>
  <c r="AE118" i="20"/>
  <c r="Y118" i="20"/>
  <c r="AF6" i="7"/>
  <c r="S118" i="20" s="1"/>
  <c r="T6" i="7"/>
  <c r="M118" i="20" s="1"/>
  <c r="Z6" i="7"/>
  <c r="P118" i="20" s="1"/>
  <c r="AL6" i="7"/>
  <c r="V118" i="20" s="1"/>
  <c r="N6" i="7"/>
  <c r="J118" i="20" s="1"/>
  <c r="BY16" i="8"/>
  <c r="BY20" i="8"/>
  <c r="BY24" i="8"/>
  <c r="BY28" i="8"/>
  <c r="BY31" i="8"/>
  <c r="BY35" i="8"/>
  <c r="BY39" i="8"/>
  <c r="BY43" i="8"/>
  <c r="BY47" i="8"/>
  <c r="BY51" i="8"/>
  <c r="BY55" i="8"/>
  <c r="BY59" i="8"/>
  <c r="BY63" i="8"/>
  <c r="BY67" i="8"/>
  <c r="BY71" i="8"/>
  <c r="BY75" i="8"/>
  <c r="BY79" i="8"/>
  <c r="BY83" i="8"/>
  <c r="BY87" i="8"/>
  <c r="BY91" i="8"/>
  <c r="BY95" i="8"/>
  <c r="BY99" i="8"/>
  <c r="BY103" i="8"/>
  <c r="BS17" i="8"/>
  <c r="BS21" i="8"/>
  <c r="BS25" i="8"/>
  <c r="BS32" i="8"/>
  <c r="BS36" i="8"/>
  <c r="BS40" i="8"/>
  <c r="BS44" i="8"/>
  <c r="BS48" i="8"/>
  <c r="BS52" i="8"/>
  <c r="BS56" i="8"/>
  <c r="BS60" i="8"/>
  <c r="BS64" i="8"/>
  <c r="BM16" i="8"/>
  <c r="BM20" i="8"/>
  <c r="BM24" i="8"/>
  <c r="BM28" i="8"/>
  <c r="BM31" i="8"/>
  <c r="BM35" i="8"/>
  <c r="BM39" i="8"/>
  <c r="BM43" i="8"/>
  <c r="BM47" i="8"/>
  <c r="BM51" i="8"/>
  <c r="BM55" i="8"/>
  <c r="BM59" i="8"/>
  <c r="BM63" i="8"/>
  <c r="BG13" i="8"/>
  <c r="BG17" i="8"/>
  <c r="BG21" i="8"/>
  <c r="BG25" i="8"/>
  <c r="BG32" i="8"/>
  <c r="BG36" i="8"/>
  <c r="BG40" i="8"/>
  <c r="BG44" i="8"/>
  <c r="BG48" i="8"/>
  <c r="BG52" i="8"/>
  <c r="BG56" i="8"/>
  <c r="BG60" i="8"/>
  <c r="BG64" i="8"/>
  <c r="BA14" i="8"/>
  <c r="BA18" i="8"/>
  <c r="BA22" i="8"/>
  <c r="BA26" i="8"/>
  <c r="BA29" i="8"/>
  <c r="BA33" i="8"/>
  <c r="BA37" i="8"/>
  <c r="BA41" i="8"/>
  <c r="BA45" i="8"/>
  <c r="BA49" i="8"/>
  <c r="BA53" i="8"/>
  <c r="BA57" i="8"/>
  <c r="BA61" i="8"/>
  <c r="BA65" i="8"/>
  <c r="AU14" i="8"/>
  <c r="AU18" i="8"/>
  <c r="AU22" i="8"/>
  <c r="AU26" i="8"/>
  <c r="AU29" i="8"/>
  <c r="AU33" i="8"/>
  <c r="AU37" i="8"/>
  <c r="AU41" i="8"/>
  <c r="AU45" i="8"/>
  <c r="AU49" i="8"/>
  <c r="AU53" i="8"/>
  <c r="AU57" i="8"/>
  <c r="AU61" i="8"/>
  <c r="AU65" i="8"/>
  <c r="AO18" i="8"/>
  <c r="AO22" i="8"/>
  <c r="AO26" i="8"/>
  <c r="AO29" i="8"/>
  <c r="AO33" i="8"/>
  <c r="AO37" i="8"/>
  <c r="AO41" i="8"/>
  <c r="AO45" i="8"/>
  <c r="AO49" i="8"/>
  <c r="AO53" i="8"/>
  <c r="AO57" i="8"/>
  <c r="AO61" i="8"/>
  <c r="AO65" i="8"/>
  <c r="AO69" i="8"/>
  <c r="AO73" i="8"/>
  <c r="AO77" i="8"/>
  <c r="AO81" i="8"/>
  <c r="AO85" i="8"/>
  <c r="AO89" i="8"/>
  <c r="AO93" i="8"/>
  <c r="AO97" i="8"/>
  <c r="AO101" i="8"/>
  <c r="AI18" i="8"/>
  <c r="AI22" i="8"/>
  <c r="AI26" i="8"/>
  <c r="AI29" i="8"/>
  <c r="AI33" i="8"/>
  <c r="AI37" i="8"/>
  <c r="AI41" i="8"/>
  <c r="AI45" i="8"/>
  <c r="AI49" i="8"/>
  <c r="AI53" i="8"/>
  <c r="AI57" i="8"/>
  <c r="AI61" i="8"/>
  <c r="AI65" i="8"/>
  <c r="AI69" i="8"/>
  <c r="AI73" i="8"/>
  <c r="AI77" i="8"/>
  <c r="AI81" i="8"/>
  <c r="AI85" i="8"/>
  <c r="AI89" i="8"/>
  <c r="AI93" i="8"/>
  <c r="AI97" i="8"/>
  <c r="AI101" i="8"/>
  <c r="AC16" i="8"/>
  <c r="AC20" i="8"/>
  <c r="AC24" i="8"/>
  <c r="AC28" i="8"/>
  <c r="AC31" i="8"/>
  <c r="AC35" i="8"/>
  <c r="AC39" i="8"/>
  <c r="AC43" i="8"/>
  <c r="AC47" i="8"/>
  <c r="AC51" i="8"/>
  <c r="AC55" i="8"/>
  <c r="AC59" i="8"/>
  <c r="AC63" i="8"/>
  <c r="AC67" i="8"/>
  <c r="AC71" i="8"/>
  <c r="AC75" i="8"/>
  <c r="AC79" i="8"/>
  <c r="AC83" i="8"/>
  <c r="AC87" i="8"/>
  <c r="AC91" i="8"/>
  <c r="AC95" i="8"/>
  <c r="AC99" i="8"/>
  <c r="AC103" i="8"/>
  <c r="W14" i="8"/>
  <c r="W18" i="8"/>
  <c r="W22" i="8"/>
  <c r="W26" i="8"/>
  <c r="W29" i="8"/>
  <c r="W33" i="8"/>
  <c r="W37" i="8"/>
  <c r="W41" i="8"/>
  <c r="W45" i="8"/>
  <c r="W49" i="8"/>
  <c r="W53" i="8"/>
  <c r="W57" i="8"/>
  <c r="W61" i="8"/>
  <c r="W65" i="8"/>
  <c r="W69" i="8"/>
  <c r="W73" i="8"/>
  <c r="W77" i="8"/>
  <c r="W81" i="8"/>
  <c r="W85" i="8"/>
  <c r="W89" i="8"/>
  <c r="W93" i="8"/>
  <c r="W97" i="8"/>
  <c r="BY18" i="8"/>
  <c r="BY22" i="8"/>
  <c r="BY26" i="8"/>
  <c r="BY29" i="8"/>
  <c r="BY33" i="8"/>
  <c r="BY37" i="8"/>
  <c r="BY41" i="8"/>
  <c r="BY45" i="8"/>
  <c r="BY49" i="8"/>
  <c r="BY53" i="8"/>
  <c r="BY57" i="8"/>
  <c r="BY61" i="8"/>
  <c r="BY65" i="8"/>
  <c r="BY69" i="8"/>
  <c r="BY73" i="8"/>
  <c r="BY77" i="8"/>
  <c r="BY81" i="8"/>
  <c r="BY85" i="8"/>
  <c r="BY89" i="8"/>
  <c r="BY93" i="8"/>
  <c r="BY97" i="8"/>
  <c r="BY101" i="8"/>
  <c r="BS15" i="8"/>
  <c r="BS19" i="8"/>
  <c r="BS23" i="8"/>
  <c r="BS27" i="8"/>
  <c r="BS30" i="8"/>
  <c r="BS34" i="8"/>
  <c r="BS38" i="8"/>
  <c r="BS42" i="8"/>
  <c r="BS46" i="8"/>
  <c r="BS50" i="8"/>
  <c r="BS54" i="8"/>
  <c r="BS58" i="8"/>
  <c r="BS62" i="8"/>
  <c r="BS66" i="8"/>
  <c r="BM18" i="8"/>
  <c r="BM22" i="8"/>
  <c r="BM26" i="8"/>
  <c r="BM29" i="8"/>
  <c r="BM33" i="8"/>
  <c r="BM37" i="8"/>
  <c r="BM41" i="8"/>
  <c r="BM45" i="8"/>
  <c r="BM49" i="8"/>
  <c r="BM53" i="8"/>
  <c r="BM57" i="8"/>
  <c r="BM61" i="8"/>
  <c r="BM65" i="8"/>
  <c r="BG15" i="8"/>
  <c r="BG19" i="8"/>
  <c r="BG23" i="8"/>
  <c r="BG27" i="8"/>
  <c r="BG30" i="8"/>
  <c r="BG34" i="8"/>
  <c r="BG38" i="8"/>
  <c r="BG42" i="8"/>
  <c r="BG46" i="8"/>
  <c r="BG50" i="8"/>
  <c r="BG54" i="8"/>
  <c r="BG58" i="8"/>
  <c r="BG62" i="8"/>
  <c r="BG66" i="8"/>
  <c r="BA16" i="8"/>
  <c r="BA20" i="8"/>
  <c r="BA24" i="8"/>
  <c r="BA28" i="8"/>
  <c r="BA31" i="8"/>
  <c r="BA35" i="8"/>
  <c r="BA39" i="8"/>
  <c r="BA43" i="8"/>
  <c r="BA47" i="8"/>
  <c r="BA51" i="8"/>
  <c r="BA55" i="8"/>
  <c r="BA59" i="8"/>
  <c r="BA63" i="8"/>
  <c r="AU16" i="8"/>
  <c r="AU20" i="8"/>
  <c r="AU24" i="8"/>
  <c r="AU28" i="8"/>
  <c r="AU31" i="8"/>
  <c r="AU35" i="8"/>
  <c r="AU39" i="8"/>
  <c r="AU43" i="8"/>
  <c r="AU47" i="8"/>
  <c r="AU51" i="8"/>
  <c r="AU55" i="8"/>
  <c r="AU59" i="8"/>
  <c r="AU63" i="8"/>
  <c r="AO16" i="8"/>
  <c r="AO20" i="8"/>
  <c r="AO24" i="8"/>
  <c r="AO28" i="8"/>
  <c r="AO31" i="8"/>
  <c r="AO35" i="8"/>
  <c r="AO39" i="8"/>
  <c r="AO43" i="8"/>
  <c r="AO47" i="8"/>
  <c r="AO51" i="8"/>
  <c r="AO55" i="8"/>
  <c r="AO59" i="8"/>
  <c r="AO63" i="8"/>
  <c r="AO67" i="8"/>
  <c r="AO71" i="8"/>
  <c r="AO75" i="8"/>
  <c r="AO79" i="8"/>
  <c r="AO83" i="8"/>
  <c r="AO87" i="8"/>
  <c r="AO91" i="8"/>
  <c r="AO95" i="8"/>
  <c r="AO99" i="8"/>
  <c r="AI16" i="8"/>
  <c r="AI20" i="8"/>
  <c r="AI24" i="8"/>
  <c r="AI28" i="8"/>
  <c r="AI31" i="8"/>
  <c r="AI35" i="8"/>
  <c r="AI39" i="8"/>
  <c r="AI43" i="8"/>
  <c r="AI47" i="8"/>
  <c r="AI51" i="8"/>
  <c r="AI55" i="8"/>
  <c r="AI59" i="8"/>
  <c r="AI63" i="8"/>
  <c r="AI67" i="8"/>
  <c r="AI71" i="8"/>
  <c r="AI75" i="8"/>
  <c r="AI79" i="8"/>
  <c r="AI83" i="8"/>
  <c r="AI87" i="8"/>
  <c r="AI91" i="8"/>
  <c r="AI95" i="8"/>
  <c r="AI99" i="8"/>
  <c r="AI103" i="8"/>
  <c r="AC18" i="8"/>
  <c r="AC22" i="8"/>
  <c r="AC26" i="8"/>
  <c r="AC29" i="8"/>
  <c r="AC33" i="8"/>
  <c r="AC37" i="8"/>
  <c r="AC41" i="8"/>
  <c r="AC45" i="8"/>
  <c r="AC49" i="8"/>
  <c r="AC53" i="8"/>
  <c r="AC57" i="8"/>
  <c r="AC61" i="8"/>
  <c r="AC65" i="8"/>
  <c r="AC69" i="8"/>
  <c r="AC73" i="8"/>
  <c r="AC77" i="8"/>
  <c r="AC81" i="8"/>
  <c r="AC85" i="8"/>
  <c r="AC89" i="8"/>
  <c r="AC93" i="8"/>
  <c r="AC97" i="8"/>
  <c r="AC101" i="8"/>
  <c r="AC105" i="8"/>
  <c r="W16" i="8"/>
  <c r="W20" i="8"/>
  <c r="W24" i="8"/>
  <c r="W28" i="8"/>
  <c r="W31" i="8"/>
  <c r="W35" i="8"/>
  <c r="W39" i="8"/>
  <c r="W43" i="8"/>
  <c r="W47" i="8"/>
  <c r="W51" i="8"/>
  <c r="W55" i="8"/>
  <c r="W59" i="8"/>
  <c r="W63" i="8"/>
  <c r="W67" i="8"/>
  <c r="W71" i="8"/>
  <c r="W75" i="8"/>
  <c r="W79" i="8"/>
  <c r="BY19" i="8"/>
  <c r="BY27" i="8"/>
  <c r="BY34" i="8"/>
  <c r="BY42" i="8"/>
  <c r="BY50" i="8"/>
  <c r="BY58" i="8"/>
  <c r="BY66" i="8"/>
  <c r="BY74" i="8"/>
  <c r="BY82" i="8"/>
  <c r="BY90" i="8"/>
  <c r="BY98" i="8"/>
  <c r="BS16" i="8"/>
  <c r="BS24" i="8"/>
  <c r="BS31" i="8"/>
  <c r="BS39" i="8"/>
  <c r="BS47" i="8"/>
  <c r="BS55" i="8"/>
  <c r="BS63" i="8"/>
  <c r="BM19" i="8"/>
  <c r="BM27" i="8"/>
  <c r="BM34" i="8"/>
  <c r="BM42" i="8"/>
  <c r="BM50" i="8"/>
  <c r="BM58" i="8"/>
  <c r="BM66" i="8"/>
  <c r="BG20" i="8"/>
  <c r="BG28" i="8"/>
  <c r="BG35" i="8"/>
  <c r="BG43" i="8"/>
  <c r="BG51" i="8"/>
  <c r="BG59" i="8"/>
  <c r="BA13" i="8"/>
  <c r="BA21" i="8"/>
  <c r="BA36" i="8"/>
  <c r="BA44" i="8"/>
  <c r="BA52" i="8"/>
  <c r="BA60" i="8"/>
  <c r="AU19" i="8"/>
  <c r="AU27" i="8"/>
  <c r="AU34" i="8"/>
  <c r="AU42" i="8"/>
  <c r="AU50" i="8"/>
  <c r="AU58" i="8"/>
  <c r="AU66" i="8"/>
  <c r="AO23" i="8"/>
  <c r="AO30" i="8"/>
  <c r="AO38" i="8"/>
  <c r="AO46" i="8"/>
  <c r="AO54" i="8"/>
  <c r="AO62" i="8"/>
  <c r="AO70" i="8"/>
  <c r="AO78" i="8"/>
  <c r="AO86" i="8"/>
  <c r="AO94" i="8"/>
  <c r="AO102" i="8"/>
  <c r="AI23" i="8"/>
  <c r="AI30" i="8"/>
  <c r="AI38" i="8"/>
  <c r="AI46" i="8"/>
  <c r="AI54" i="8"/>
  <c r="AI62" i="8"/>
  <c r="AI70" i="8"/>
  <c r="AI78" i="8"/>
  <c r="AI86" i="8"/>
  <c r="AI94" i="8"/>
  <c r="AI102" i="8"/>
  <c r="AC21" i="8"/>
  <c r="AC36" i="8"/>
  <c r="AC44" i="8"/>
  <c r="AC52" i="8"/>
  <c r="AC60" i="8"/>
  <c r="AC68" i="8"/>
  <c r="AC76" i="8"/>
  <c r="AC84" i="8"/>
  <c r="AC92" i="8"/>
  <c r="AC100" i="8"/>
  <c r="W15" i="8"/>
  <c r="W23" i="8"/>
  <c r="W30" i="8"/>
  <c r="W38" i="8"/>
  <c r="W46" i="8"/>
  <c r="W54" i="8"/>
  <c r="W62" i="8"/>
  <c r="W70" i="8"/>
  <c r="W78" i="8"/>
  <c r="W84" i="8"/>
  <c r="W90" i="8"/>
  <c r="W95" i="8"/>
  <c r="W100" i="8"/>
  <c r="Q59" i="8"/>
  <c r="Q63" i="8"/>
  <c r="Q67" i="8"/>
  <c r="Q19" i="8"/>
  <c r="Q23" i="8"/>
  <c r="Q27" i="8"/>
  <c r="Q30" i="8"/>
  <c r="Q34" i="8"/>
  <c r="Q38" i="8"/>
  <c r="Q42" i="8"/>
  <c r="Q46" i="8"/>
  <c r="Q50" i="8"/>
  <c r="Q54" i="8"/>
  <c r="K17" i="8"/>
  <c r="K21" i="8"/>
  <c r="K25" i="8"/>
  <c r="K32" i="8"/>
  <c r="K36" i="8"/>
  <c r="K40" i="8"/>
  <c r="K44" i="8"/>
  <c r="K48" i="8"/>
  <c r="K52" i="8"/>
  <c r="K56" i="8"/>
  <c r="K60" i="8"/>
  <c r="K64" i="8"/>
  <c r="K68" i="8"/>
  <c r="K72" i="8"/>
  <c r="K76" i="8"/>
  <c r="K80" i="8"/>
  <c r="K84" i="8"/>
  <c r="K88" i="8"/>
  <c r="K92" i="8"/>
  <c r="K96" i="8"/>
  <c r="K100" i="8"/>
  <c r="K104" i="8"/>
  <c r="BY23" i="8"/>
  <c r="BY30" i="8"/>
  <c r="BY38" i="8"/>
  <c r="BY46" i="8"/>
  <c r="BY54" i="8"/>
  <c r="BY62" i="8"/>
  <c r="BY70" i="8"/>
  <c r="BY78" i="8"/>
  <c r="BY86" i="8"/>
  <c r="BY94" i="8"/>
  <c r="BY102" i="8"/>
  <c r="BS20" i="8"/>
  <c r="BS28" i="8"/>
  <c r="BS35" i="8"/>
  <c r="BS43" i="8"/>
  <c r="BS51" i="8"/>
  <c r="BS59" i="8"/>
  <c r="BM15" i="8"/>
  <c r="BM23" i="8"/>
  <c r="BM30" i="8"/>
  <c r="BM38" i="8"/>
  <c r="BM46" i="8"/>
  <c r="BM54" i="8"/>
  <c r="BM62" i="8"/>
  <c r="BG16" i="8"/>
  <c r="BG24" i="8"/>
  <c r="BG31" i="8"/>
  <c r="BG39" i="8"/>
  <c r="BG47" i="8"/>
  <c r="BG55" i="8"/>
  <c r="BG63" i="8"/>
  <c r="BA17" i="8"/>
  <c r="BA25" i="8"/>
  <c r="BA32" i="8"/>
  <c r="BA40" i="8"/>
  <c r="BA48" i="8"/>
  <c r="BA56" i="8"/>
  <c r="BA64" i="8"/>
  <c r="AU15" i="8"/>
  <c r="AU23" i="8"/>
  <c r="AU30" i="8"/>
  <c r="AU38" i="8"/>
  <c r="AU46" i="8"/>
  <c r="AU54" i="8"/>
  <c r="AU62" i="8"/>
  <c r="AO19" i="8"/>
  <c r="AO27" i="8"/>
  <c r="AO34" i="8"/>
  <c r="AO42" i="8"/>
  <c r="AO50" i="8"/>
  <c r="AO58" i="8"/>
  <c r="AO66" i="8"/>
  <c r="AO74" i="8"/>
  <c r="AO82" i="8"/>
  <c r="AO90" i="8"/>
  <c r="AO98" i="8"/>
  <c r="AI19" i="8"/>
  <c r="AI27" i="8"/>
  <c r="AI34" i="8"/>
  <c r="AI42" i="8"/>
  <c r="AI50" i="8"/>
  <c r="AI58" i="8"/>
  <c r="AI66" i="8"/>
  <c r="AI74" i="8"/>
  <c r="AI82" i="8"/>
  <c r="AI90" i="8"/>
  <c r="AI98" i="8"/>
  <c r="AC17" i="8"/>
  <c r="AC25" i="8"/>
  <c r="AC32" i="8"/>
  <c r="AC40" i="8"/>
  <c r="AC48" i="8"/>
  <c r="AC56" i="8"/>
  <c r="AC64" i="8"/>
  <c r="AC72" i="8"/>
  <c r="AC80" i="8"/>
  <c r="AC88" i="8"/>
  <c r="AC96" i="8"/>
  <c r="AC104" i="8"/>
  <c r="W19" i="8"/>
  <c r="W27" i="8"/>
  <c r="W34" i="8"/>
  <c r="W42" i="8"/>
  <c r="W50" i="8"/>
  <c r="W58" i="8"/>
  <c r="W66" i="8"/>
  <c r="W74" i="8"/>
  <c r="W82" i="8"/>
  <c r="W87" i="8"/>
  <c r="W92" i="8"/>
  <c r="W98" i="8"/>
  <c r="Q57" i="8"/>
  <c r="Q61" i="8"/>
  <c r="Q65" i="8"/>
  <c r="Q17" i="8"/>
  <c r="Q21" i="8"/>
  <c r="Q25" i="8"/>
  <c r="Q32" i="8"/>
  <c r="Q36" i="8"/>
  <c r="Q40" i="8"/>
  <c r="Q44" i="8"/>
  <c r="Q48" i="8"/>
  <c r="Q52" i="8"/>
  <c r="Q56" i="8"/>
  <c r="K19" i="8"/>
  <c r="K23" i="8"/>
  <c r="K27" i="8"/>
  <c r="K30" i="8"/>
  <c r="K34" i="8"/>
  <c r="K38" i="8"/>
  <c r="K42" i="8"/>
  <c r="K46" i="8"/>
  <c r="K50" i="8"/>
  <c r="K54" i="8"/>
  <c r="K58" i="8"/>
  <c r="K62" i="8"/>
  <c r="K66" i="8"/>
  <c r="K70" i="8"/>
  <c r="K74" i="8"/>
  <c r="K78" i="8"/>
  <c r="K82" i="8"/>
  <c r="K86" i="8"/>
  <c r="K90" i="8"/>
  <c r="K94" i="8"/>
  <c r="K98" i="8"/>
  <c r="K102" i="8"/>
  <c r="K106" i="8"/>
  <c r="BY25" i="8"/>
  <c r="BY40" i="8"/>
  <c r="BY56" i="8"/>
  <c r="BY72" i="8"/>
  <c r="BY88" i="8"/>
  <c r="BY104" i="8"/>
  <c r="BS29" i="8"/>
  <c r="BS45" i="8"/>
  <c r="BS61" i="8"/>
  <c r="BM25" i="8"/>
  <c r="BM40" i="8"/>
  <c r="BM56" i="8"/>
  <c r="BG18" i="8"/>
  <c r="BG33" i="8"/>
  <c r="BG49" i="8"/>
  <c r="BG65" i="8"/>
  <c r="BA27" i="8"/>
  <c r="BA42" i="8"/>
  <c r="BA58" i="8"/>
  <c r="AU44" i="8"/>
  <c r="AU60" i="8"/>
  <c r="AO25" i="8"/>
  <c r="AO40" i="8"/>
  <c r="AO56" i="8"/>
  <c r="AO72" i="8"/>
  <c r="AO88" i="8"/>
  <c r="AI17" i="8"/>
  <c r="AI32" i="8"/>
  <c r="AI48" i="8"/>
  <c r="AI64" i="8"/>
  <c r="AI80" i="8"/>
  <c r="AI96" i="8"/>
  <c r="AC23" i="8"/>
  <c r="AC38" i="8"/>
  <c r="AC54" i="8"/>
  <c r="AC70" i="8"/>
  <c r="AC86" i="8"/>
  <c r="AC102" i="8"/>
  <c r="W25" i="8"/>
  <c r="W40" i="8"/>
  <c r="W56" i="8"/>
  <c r="W72" i="8"/>
  <c r="W86" i="8"/>
  <c r="W96" i="8"/>
  <c r="Q60" i="8"/>
  <c r="Q16" i="8"/>
  <c r="Q24" i="8"/>
  <c r="Q31" i="8"/>
  <c r="Q39" i="8"/>
  <c r="Q47" i="8"/>
  <c r="Q55" i="8"/>
  <c r="K22" i="8"/>
  <c r="K29" i="8"/>
  <c r="K37" i="8"/>
  <c r="K45" i="8"/>
  <c r="K53" i="8"/>
  <c r="K61" i="8"/>
  <c r="K69" i="8"/>
  <c r="K77" i="8"/>
  <c r="K85" i="8"/>
  <c r="K93" i="8"/>
  <c r="K101" i="8"/>
  <c r="BY17" i="8"/>
  <c r="BY48" i="8"/>
  <c r="BY80" i="8"/>
  <c r="BS22" i="8"/>
  <c r="BS53" i="8"/>
  <c r="BM32" i="8"/>
  <c r="BM64" i="8"/>
  <c r="BG26" i="8"/>
  <c r="BG57" i="8"/>
  <c r="BA34" i="8"/>
  <c r="BA66" i="8"/>
  <c r="AU36" i="8"/>
  <c r="AO17" i="8"/>
  <c r="AO64" i="8"/>
  <c r="AO96" i="8"/>
  <c r="AI25" i="8"/>
  <c r="AI56" i="8"/>
  <c r="AI104" i="8"/>
  <c r="AC30" i="8"/>
  <c r="AC78" i="8"/>
  <c r="AC94" i="8"/>
  <c r="W32" i="8"/>
  <c r="W64" i="8"/>
  <c r="W91" i="8"/>
  <c r="Q64" i="8"/>
  <c r="Q28" i="8"/>
  <c r="Q43" i="8"/>
  <c r="K18" i="8"/>
  <c r="K33" i="8"/>
  <c r="K49" i="8"/>
  <c r="K65" i="8"/>
  <c r="K89" i="8"/>
  <c r="K105" i="8"/>
  <c r="BY44" i="8"/>
  <c r="BY76" i="8"/>
  <c r="BY92" i="8"/>
  <c r="BS18" i="8"/>
  <c r="BS65" i="8"/>
  <c r="BM44" i="8"/>
  <c r="BG37" i="8"/>
  <c r="BG53" i="8"/>
  <c r="BA15" i="8"/>
  <c r="BA46" i="8"/>
  <c r="AU17" i="8"/>
  <c r="AU48" i="8"/>
  <c r="AO76" i="8"/>
  <c r="AI21" i="8"/>
  <c r="AI52" i="8"/>
  <c r="AI84" i="8"/>
  <c r="AI100" i="8"/>
  <c r="AC27" i="8"/>
  <c r="AC58" i="8"/>
  <c r="AC90" i="8"/>
  <c r="W44" i="8"/>
  <c r="W60" i="8"/>
  <c r="W88" i="8"/>
  <c r="Q62" i="8"/>
  <c r="Q26" i="8"/>
  <c r="Q41" i="8"/>
  <c r="K24" i="8"/>
  <c r="K31" i="8"/>
  <c r="K47" i="8"/>
  <c r="K63" i="8"/>
  <c r="K79" i="8"/>
  <c r="K95" i="8"/>
  <c r="BY21" i="8"/>
  <c r="BY36" i="8"/>
  <c r="BY52" i="8"/>
  <c r="BY68" i="8"/>
  <c r="BY84" i="8"/>
  <c r="BY100" i="8"/>
  <c r="BS26" i="8"/>
  <c r="BS41" i="8"/>
  <c r="BS57" i="8"/>
  <c r="BM21" i="8"/>
  <c r="BM36" i="8"/>
  <c r="BM52" i="8"/>
  <c r="BG14" i="8"/>
  <c r="BG29" i="8"/>
  <c r="BG45" i="8"/>
  <c r="BG61" i="8"/>
  <c r="BA23" i="8"/>
  <c r="BA38" i="8"/>
  <c r="BA54" i="8"/>
  <c r="AU25" i="8"/>
  <c r="AU40" i="8"/>
  <c r="AU56" i="8"/>
  <c r="AO21" i="8"/>
  <c r="AO36" i="8"/>
  <c r="AO52" i="8"/>
  <c r="AO68" i="8"/>
  <c r="AO84" i="8"/>
  <c r="AO100" i="8"/>
  <c r="AI44" i="8"/>
  <c r="AI60" i="8"/>
  <c r="AI76" i="8"/>
  <c r="AI92" i="8"/>
  <c r="AC19" i="8"/>
  <c r="AC34" i="8"/>
  <c r="AC50" i="8"/>
  <c r="AC66" i="8"/>
  <c r="AC82" i="8"/>
  <c r="AC98" i="8"/>
  <c r="W21" i="8"/>
  <c r="W36" i="8"/>
  <c r="W52" i="8"/>
  <c r="W68" i="8"/>
  <c r="W83" i="8"/>
  <c r="W94" i="8"/>
  <c r="Q58" i="8"/>
  <c r="Q66" i="8"/>
  <c r="Q22" i="8"/>
  <c r="Q29" i="8"/>
  <c r="Q37" i="8"/>
  <c r="Q45" i="8"/>
  <c r="Q53" i="8"/>
  <c r="K20" i="8"/>
  <c r="K28" i="8"/>
  <c r="K35" i="8"/>
  <c r="K43" i="8"/>
  <c r="K51" i="8"/>
  <c r="K59" i="8"/>
  <c r="K67" i="8"/>
  <c r="K75" i="8"/>
  <c r="K83" i="8"/>
  <c r="K91" i="8"/>
  <c r="K99" i="8"/>
  <c r="BY32" i="8"/>
  <c r="BY64" i="8"/>
  <c r="BY96" i="8"/>
  <c r="BS37" i="8"/>
  <c r="BM17" i="8"/>
  <c r="BM48" i="8"/>
  <c r="BG41" i="8"/>
  <c r="BA19" i="8"/>
  <c r="BA50" i="8"/>
  <c r="AU21" i="8"/>
  <c r="AU52" i="8"/>
  <c r="AO32" i="8"/>
  <c r="AO48" i="8"/>
  <c r="AO80" i="8"/>
  <c r="AI40" i="8"/>
  <c r="AI72" i="8"/>
  <c r="AI88" i="8"/>
  <c r="AC46" i="8"/>
  <c r="AC62" i="8"/>
  <c r="W17" i="8"/>
  <c r="W48" i="8"/>
  <c r="W80" i="8"/>
  <c r="W101" i="8"/>
  <c r="Q20" i="8"/>
  <c r="Q35" i="8"/>
  <c r="Q51" i="8"/>
  <c r="K26" i="8"/>
  <c r="K41" i="8"/>
  <c r="K57" i="8"/>
  <c r="K73" i="8"/>
  <c r="K81" i="8"/>
  <c r="K97" i="8"/>
  <c r="BY60" i="8"/>
  <c r="BS33" i="8"/>
  <c r="BS49" i="8"/>
  <c r="BM60" i="8"/>
  <c r="BG22" i="8"/>
  <c r="BA30" i="8"/>
  <c r="BA62" i="8"/>
  <c r="AU32" i="8"/>
  <c r="AU64" i="8"/>
  <c r="AO44" i="8"/>
  <c r="AO60" i="8"/>
  <c r="AO92" i="8"/>
  <c r="AI36" i="8"/>
  <c r="AI68" i="8"/>
  <c r="AC42" i="8"/>
  <c r="AC74" i="8"/>
  <c r="AC106" i="8"/>
  <c r="W76" i="8"/>
  <c r="W99" i="8"/>
  <c r="Q18" i="8"/>
  <c r="Q33" i="8"/>
  <c r="Q49" i="8"/>
  <c r="K16" i="8"/>
  <c r="K39" i="8"/>
  <c r="K55" i="8"/>
  <c r="K71" i="8"/>
  <c r="K87" i="8"/>
  <c r="K103" i="8"/>
  <c r="BY17" i="7"/>
  <c r="BY21" i="7"/>
  <c r="BY25" i="7"/>
  <c r="BY29" i="7"/>
  <c r="BS19" i="7"/>
  <c r="BS23" i="7"/>
  <c r="BS27" i="7"/>
  <c r="BM19" i="7"/>
  <c r="BM23" i="7"/>
  <c r="BM27" i="7"/>
  <c r="BA18" i="7"/>
  <c r="BA22" i="7"/>
  <c r="BA26" i="7"/>
  <c r="BA30" i="7"/>
  <c r="AU18" i="7"/>
  <c r="AU22" i="7"/>
  <c r="AU26" i="7"/>
  <c r="AU30" i="7"/>
  <c r="AO17" i="7"/>
  <c r="AO21" i="7"/>
  <c r="AO25" i="7"/>
  <c r="AO29" i="7"/>
  <c r="AI16" i="7"/>
  <c r="AI20" i="7"/>
  <c r="AI24" i="7"/>
  <c r="AI28" i="7"/>
  <c r="AC19" i="7"/>
  <c r="AC23" i="7"/>
  <c r="AC27" i="7"/>
  <c r="W16" i="7"/>
  <c r="W20" i="7"/>
  <c r="W24" i="7"/>
  <c r="W28" i="7"/>
  <c r="Q19" i="7"/>
  <c r="Q23" i="7"/>
  <c r="Q27" i="7"/>
  <c r="K16" i="7"/>
  <c r="K20" i="7"/>
  <c r="K24" i="7"/>
  <c r="K28" i="7"/>
  <c r="BY19" i="7"/>
  <c r="BY23" i="7"/>
  <c r="BY27" i="7"/>
  <c r="BS17" i="7"/>
  <c r="BS21" i="7"/>
  <c r="BS25" i="7"/>
  <c r="BS29" i="7"/>
  <c r="BM17" i="7"/>
  <c r="BM21" i="7"/>
  <c r="BM25" i="7"/>
  <c r="BM29" i="7"/>
  <c r="BA16" i="7"/>
  <c r="BA20" i="7"/>
  <c r="BA24" i="7"/>
  <c r="BA28" i="7"/>
  <c r="AU16" i="7"/>
  <c r="AU20" i="7"/>
  <c r="AU24" i="7"/>
  <c r="AU28" i="7"/>
  <c r="AO15" i="7"/>
  <c r="AO19" i="7"/>
  <c r="AO23" i="7"/>
  <c r="AO27" i="7"/>
  <c r="AI18" i="7"/>
  <c r="AI22" i="7"/>
  <c r="AI26" i="7"/>
  <c r="AI30" i="7"/>
  <c r="AC17" i="7"/>
  <c r="AC21" i="7"/>
  <c r="AC25" i="7"/>
  <c r="AC29" i="7"/>
  <c r="W18" i="7"/>
  <c r="W22" i="7"/>
  <c r="W26" i="7"/>
  <c r="W30" i="7"/>
  <c r="Q17" i="7"/>
  <c r="Q21" i="7"/>
  <c r="Q25" i="7"/>
  <c r="Q29" i="7"/>
  <c r="K18" i="7"/>
  <c r="K22" i="7"/>
  <c r="K26" i="7"/>
  <c r="K30" i="7"/>
  <c r="BY18" i="7"/>
  <c r="BY26" i="7"/>
  <c r="BS16" i="7"/>
  <c r="BS24" i="7"/>
  <c r="BM20" i="7"/>
  <c r="BM28" i="7"/>
  <c r="BA19" i="7"/>
  <c r="BA27" i="7"/>
  <c r="AU21" i="7"/>
  <c r="AU29" i="7"/>
  <c r="AO20" i="7"/>
  <c r="AO28" i="7"/>
  <c r="AI19" i="7"/>
  <c r="AI27" i="7"/>
  <c r="AC22" i="7"/>
  <c r="AC30" i="7"/>
  <c r="W23" i="7"/>
  <c r="Q16" i="7"/>
  <c r="Q24" i="7"/>
  <c r="K19" i="7"/>
  <c r="K27" i="7"/>
  <c r="BY22" i="7"/>
  <c r="BS28" i="7"/>
  <c r="BM24" i="7"/>
  <c r="AU17" i="7"/>
  <c r="AO16" i="7"/>
  <c r="AI23" i="7"/>
  <c r="AC18" i="7"/>
  <c r="W27" i="7"/>
  <c r="Q28" i="7"/>
  <c r="BY20" i="7"/>
  <c r="BS26" i="7"/>
  <c r="BM30" i="7"/>
  <c r="BA29" i="7"/>
  <c r="AU23" i="7"/>
  <c r="AO30" i="7"/>
  <c r="AI21" i="7"/>
  <c r="AC16" i="7"/>
  <c r="AC24" i="7"/>
  <c r="W17" i="7"/>
  <c r="Q18" i="7"/>
  <c r="K21" i="7"/>
  <c r="BY16" i="7"/>
  <c r="BY24" i="7"/>
  <c r="BS22" i="7"/>
  <c r="BS30" i="7"/>
  <c r="BM18" i="7"/>
  <c r="BM26" i="7"/>
  <c r="BA17" i="7"/>
  <c r="BA25" i="7"/>
  <c r="AU19" i="7"/>
  <c r="AU27" i="7"/>
  <c r="AO18" i="7"/>
  <c r="AO26" i="7"/>
  <c r="AI17" i="7"/>
  <c r="AI25" i="7"/>
  <c r="AC20" i="7"/>
  <c r="AC28" i="7"/>
  <c r="W21" i="7"/>
  <c r="W29" i="7"/>
  <c r="Q22" i="7"/>
  <c r="Q30" i="7"/>
  <c r="K17" i="7"/>
  <c r="K25" i="7"/>
  <c r="BY30" i="7"/>
  <c r="BS20" i="7"/>
  <c r="BM16" i="7"/>
  <c r="BA23" i="7"/>
  <c r="AU25" i="7"/>
  <c r="AO24" i="7"/>
  <c r="AC26" i="7"/>
  <c r="W19" i="7"/>
  <c r="Q20" i="7"/>
  <c r="K23" i="7"/>
  <c r="BY28" i="7"/>
  <c r="BS18" i="7"/>
  <c r="BM22" i="7"/>
  <c r="BA21" i="7"/>
  <c r="AO22" i="7"/>
  <c r="AI29" i="7"/>
  <c r="W25" i="7"/>
  <c r="Q26" i="7"/>
  <c r="K29" i="7"/>
  <c r="AN58" i="10"/>
  <c r="AK58" i="20"/>
  <c r="AK57" i="20" s="1"/>
  <c r="AM57" i="20" s="1"/>
  <c r="AH58" i="20"/>
  <c r="AE58" i="10"/>
  <c r="AB58" i="10"/>
  <c r="Y58" i="20"/>
  <c r="I6" i="11"/>
  <c r="V58" i="10" s="1"/>
  <c r="H6" i="11"/>
  <c r="S58" i="10" s="1"/>
  <c r="G6" i="11"/>
  <c r="P58" i="20" s="1"/>
  <c r="F6" i="11"/>
  <c r="M58" i="10" s="1"/>
  <c r="E6" i="11"/>
  <c r="J58" i="10" s="1"/>
  <c r="H110" i="10"/>
  <c r="AR121" i="10"/>
  <c r="AR111" i="10"/>
  <c r="AE67" i="10"/>
  <c r="AG67" i="10" s="1"/>
  <c r="L104" i="10"/>
  <c r="X104" i="10"/>
  <c r="H83" i="10"/>
  <c r="AR87" i="10"/>
  <c r="AQ123" i="20"/>
  <c r="R32" i="10"/>
  <c r="L38" i="10"/>
  <c r="R38" i="10"/>
  <c r="AR104" i="10"/>
  <c r="AR114" i="10"/>
  <c r="AR124" i="10"/>
  <c r="AQ126" i="20"/>
  <c r="AQ84" i="10"/>
  <c r="AQ87" i="10"/>
  <c r="AQ93" i="10"/>
  <c r="AQ104" i="10"/>
  <c r="AA104" i="10"/>
  <c r="AG104" i="10"/>
  <c r="AM104" i="10"/>
  <c r="AI110" i="10"/>
  <c r="L154" i="10"/>
  <c r="R154" i="10"/>
  <c r="AQ132" i="20"/>
  <c r="AQ63" i="10"/>
  <c r="AS73" i="10"/>
  <c r="AQ72" i="10"/>
  <c r="I138" i="10"/>
  <c r="AQ138" i="10"/>
  <c r="AQ112" i="20"/>
  <c r="AB118" i="10"/>
  <c r="H6" i="3"/>
  <c r="AF6" i="3"/>
  <c r="T6" i="3"/>
  <c r="I185" i="10"/>
  <c r="AM67" i="10"/>
  <c r="M131" i="20"/>
  <c r="O131" i="20" s="1"/>
  <c r="O132" i="20"/>
  <c r="AA132" i="20"/>
  <c r="Y131" i="20"/>
  <c r="AA131" i="20" s="1"/>
  <c r="AK131" i="20"/>
  <c r="AM131" i="20" s="1"/>
  <c r="AM132" i="20"/>
  <c r="P132" i="10"/>
  <c r="AB132" i="10"/>
  <c r="AN132" i="10"/>
  <c r="L132" i="20"/>
  <c r="J131" i="20"/>
  <c r="L131" i="20" s="1"/>
  <c r="V131" i="20"/>
  <c r="X131" i="20" s="1"/>
  <c r="X132" i="20"/>
  <c r="AH131" i="20"/>
  <c r="AJ131" i="20" s="1"/>
  <c r="AJ132" i="20"/>
  <c r="M132" i="10"/>
  <c r="Y132" i="10"/>
  <c r="AK132" i="10"/>
  <c r="G131" i="20"/>
  <c r="I132" i="20"/>
  <c r="U132" i="20"/>
  <c r="S131" i="20"/>
  <c r="U131" i="20" s="1"/>
  <c r="AE131" i="20"/>
  <c r="AG131" i="20" s="1"/>
  <c r="AG132" i="20"/>
  <c r="G58" i="10"/>
  <c r="J132" i="10"/>
  <c r="V132" i="10"/>
  <c r="AH132" i="10"/>
  <c r="G57" i="20"/>
  <c r="I58" i="20"/>
  <c r="R132" i="20"/>
  <c r="P131" i="20"/>
  <c r="R131" i="20" s="1"/>
  <c r="AD132" i="20"/>
  <c r="AB131" i="20"/>
  <c r="AD131" i="20" s="1"/>
  <c r="AP132" i="20"/>
  <c r="AN131" i="20"/>
  <c r="AP131" i="20" s="1"/>
  <c r="G132" i="10"/>
  <c r="S132" i="10"/>
  <c r="AE132" i="10"/>
  <c r="I122" i="20"/>
  <c r="G123" i="10"/>
  <c r="S122" i="10"/>
  <c r="U122" i="10" s="1"/>
  <c r="AE122" i="10"/>
  <c r="AG122" i="10" s="1"/>
  <c r="J123" i="10"/>
  <c r="L123" i="10" s="1"/>
  <c r="V123" i="10"/>
  <c r="X123" i="10" s="1"/>
  <c r="AH123" i="10"/>
  <c r="AJ123" i="10" s="1"/>
  <c r="P126" i="10"/>
  <c r="R126" i="10" s="1"/>
  <c r="AB126" i="10"/>
  <c r="AD126" i="10" s="1"/>
  <c r="AN126" i="10"/>
  <c r="AP126" i="10" s="1"/>
  <c r="I126" i="20"/>
  <c r="AS126" i="20" s="1"/>
  <c r="G122" i="10"/>
  <c r="P122" i="10"/>
  <c r="R122" i="10" s="1"/>
  <c r="AB122" i="10"/>
  <c r="AD122" i="10" s="1"/>
  <c r="AN122" i="10"/>
  <c r="AP122" i="10" s="1"/>
  <c r="S123" i="10"/>
  <c r="U123" i="10" s="1"/>
  <c r="AE123" i="10"/>
  <c r="AG123" i="10" s="1"/>
  <c r="M126" i="10"/>
  <c r="O126" i="10" s="1"/>
  <c r="Y126" i="10"/>
  <c r="AA126" i="10" s="1"/>
  <c r="AK126" i="10"/>
  <c r="AM126" i="10" s="1"/>
  <c r="M122" i="10"/>
  <c r="O122" i="10" s="1"/>
  <c r="Y122" i="10"/>
  <c r="AA122" i="10" s="1"/>
  <c r="AK122" i="10"/>
  <c r="AM122" i="10" s="1"/>
  <c r="P123" i="10"/>
  <c r="R123" i="10" s="1"/>
  <c r="AB123" i="10"/>
  <c r="AD123" i="10" s="1"/>
  <c r="AN123" i="10"/>
  <c r="AP123" i="10" s="1"/>
  <c r="J126" i="10"/>
  <c r="L126" i="10" s="1"/>
  <c r="V126" i="10"/>
  <c r="X126" i="10" s="1"/>
  <c r="AH126" i="10"/>
  <c r="AJ126" i="10" s="1"/>
  <c r="I123" i="20"/>
  <c r="AS123" i="20" s="1"/>
  <c r="J122" i="10"/>
  <c r="L122" i="10" s="1"/>
  <c r="V122" i="10"/>
  <c r="X122" i="10" s="1"/>
  <c r="AH122" i="10"/>
  <c r="AJ122" i="10" s="1"/>
  <c r="M123" i="10"/>
  <c r="O123" i="10" s="1"/>
  <c r="Y123" i="10"/>
  <c r="AA123" i="10" s="1"/>
  <c r="AK123" i="10"/>
  <c r="AM123" i="10" s="1"/>
  <c r="G126" i="10"/>
  <c r="S126" i="10"/>
  <c r="U126" i="10" s="1"/>
  <c r="AE126" i="10"/>
  <c r="AG126" i="10" s="1"/>
  <c r="M112" i="10"/>
  <c r="O112" i="10" s="1"/>
  <c r="Y112" i="10"/>
  <c r="AA112" i="10" s="1"/>
  <c r="AK112" i="10"/>
  <c r="AM112" i="10" s="1"/>
  <c r="P113" i="10"/>
  <c r="R113" i="10" s="1"/>
  <c r="AB113" i="10"/>
  <c r="AD113" i="10" s="1"/>
  <c r="AN113" i="10"/>
  <c r="AP113" i="10" s="1"/>
  <c r="P116" i="10"/>
  <c r="R116" i="10" s="1"/>
  <c r="AB116" i="10"/>
  <c r="AD116" i="10" s="1"/>
  <c r="AN116" i="10"/>
  <c r="AP116" i="10" s="1"/>
  <c r="J112" i="10"/>
  <c r="L112" i="10" s="1"/>
  <c r="V112" i="10"/>
  <c r="X112" i="10" s="1"/>
  <c r="AH112" i="10"/>
  <c r="AJ112" i="10" s="1"/>
  <c r="M113" i="10"/>
  <c r="O113" i="10" s="1"/>
  <c r="Y113" i="10"/>
  <c r="AA113" i="10" s="1"/>
  <c r="AK113" i="10"/>
  <c r="AM113" i="10" s="1"/>
  <c r="M116" i="10"/>
  <c r="O116" i="10" s="1"/>
  <c r="Y116" i="10"/>
  <c r="AA116" i="10" s="1"/>
  <c r="AK116" i="10"/>
  <c r="AM116" i="10" s="1"/>
  <c r="G113" i="10"/>
  <c r="G113" i="20"/>
  <c r="G112" i="10"/>
  <c r="S112" i="10"/>
  <c r="U112" i="10" s="1"/>
  <c r="AE112" i="10"/>
  <c r="AG112" i="10" s="1"/>
  <c r="J113" i="10"/>
  <c r="L113" i="10" s="1"/>
  <c r="V113" i="10"/>
  <c r="X113" i="10" s="1"/>
  <c r="AH113" i="10"/>
  <c r="AJ113" i="10" s="1"/>
  <c r="J116" i="10"/>
  <c r="L116" i="10" s="1"/>
  <c r="V116" i="10"/>
  <c r="X116" i="10" s="1"/>
  <c r="AH116" i="10"/>
  <c r="AJ116" i="10" s="1"/>
  <c r="I112" i="20"/>
  <c r="AS112" i="20" s="1"/>
  <c r="G116" i="10"/>
  <c r="G116" i="20"/>
  <c r="AQ116" i="20" s="1"/>
  <c r="P112" i="10"/>
  <c r="R112" i="10" s="1"/>
  <c r="AB112" i="10"/>
  <c r="AD112" i="10" s="1"/>
  <c r="AN112" i="10"/>
  <c r="AP112" i="10" s="1"/>
  <c r="S113" i="10"/>
  <c r="U113" i="10" s="1"/>
  <c r="AE113" i="10"/>
  <c r="AG113" i="10" s="1"/>
  <c r="S116" i="10"/>
  <c r="U116" i="10" s="1"/>
  <c r="AE116" i="10"/>
  <c r="AG116" i="10" s="1"/>
  <c r="P52" i="10"/>
  <c r="R52" i="10" s="1"/>
  <c r="AB52" i="10"/>
  <c r="AD52" i="10" s="1"/>
  <c r="AN52" i="10"/>
  <c r="AP52" i="10" s="1"/>
  <c r="M52" i="10"/>
  <c r="O52" i="10" s="1"/>
  <c r="Y52" i="10"/>
  <c r="AA52" i="10" s="1"/>
  <c r="AK52" i="10"/>
  <c r="AM52" i="10" s="1"/>
  <c r="G52" i="10"/>
  <c r="G52" i="20"/>
  <c r="AQ52" i="20" s="1"/>
  <c r="J52" i="10"/>
  <c r="L52" i="10" s="1"/>
  <c r="V52" i="10"/>
  <c r="X52" i="10" s="1"/>
  <c r="AH52" i="10"/>
  <c r="AJ52" i="10" s="1"/>
  <c r="S52" i="10"/>
  <c r="U52" i="10" s="1"/>
  <c r="AE52" i="10"/>
  <c r="AG52" i="10" s="1"/>
  <c r="AK128" i="20"/>
  <c r="AE128" i="10"/>
  <c r="AG128" i="10" s="1"/>
  <c r="AE128" i="20"/>
  <c r="V128" i="10"/>
  <c r="X128" i="10" s="1"/>
  <c r="J128" i="20"/>
  <c r="BG112" i="8"/>
  <c r="BY9" i="8"/>
  <c r="BY13" i="8"/>
  <c r="BS10" i="8"/>
  <c r="BS14" i="8"/>
  <c r="BS69" i="8"/>
  <c r="BS73" i="8"/>
  <c r="BS77" i="8"/>
  <c r="BM9" i="8"/>
  <c r="BM13" i="8"/>
  <c r="BM68" i="8"/>
  <c r="BM72" i="8"/>
  <c r="BM76" i="8"/>
  <c r="BG12" i="8"/>
  <c r="BG67" i="8"/>
  <c r="BG71" i="8"/>
  <c r="BG75" i="8"/>
  <c r="BG79" i="8"/>
  <c r="BA12" i="8"/>
  <c r="BA67" i="8"/>
  <c r="BA71" i="8"/>
  <c r="BA75" i="8"/>
  <c r="BA79" i="8"/>
  <c r="BA83" i="8"/>
  <c r="AU9" i="8"/>
  <c r="AU13" i="8"/>
  <c r="AU68" i="8"/>
  <c r="AU72" i="8"/>
  <c r="AU76" i="8"/>
  <c r="AO8" i="8"/>
  <c r="AO12" i="8"/>
  <c r="AI11" i="8"/>
  <c r="AI15" i="8"/>
  <c r="AC11" i="8"/>
  <c r="AC15" i="8"/>
  <c r="W8" i="8"/>
  <c r="W12" i="8"/>
  <c r="Q10" i="8"/>
  <c r="Q14" i="8"/>
  <c r="Q69" i="8"/>
  <c r="Q73" i="8"/>
  <c r="Q77" i="8"/>
  <c r="K10" i="8"/>
  <c r="K14" i="8"/>
  <c r="BY12" i="8"/>
  <c r="BS13" i="8"/>
  <c r="BS68" i="8"/>
  <c r="BS72" i="8"/>
  <c r="BS76" i="8"/>
  <c r="BM12" i="8"/>
  <c r="BM67" i="8"/>
  <c r="BM71" i="8"/>
  <c r="BM75" i="8"/>
  <c r="BM79" i="8"/>
  <c r="BG11" i="8"/>
  <c r="BG70" i="8"/>
  <c r="BG74" i="8"/>
  <c r="BG78" i="8"/>
  <c r="BA11" i="8"/>
  <c r="BA70" i="8"/>
  <c r="BA74" i="8"/>
  <c r="BA78" i="8"/>
  <c r="BA82" i="8"/>
  <c r="AU12" i="8"/>
  <c r="AU67" i="8"/>
  <c r="AU71" i="8"/>
  <c r="AU75" i="8"/>
  <c r="AU79" i="8"/>
  <c r="AO11" i="8"/>
  <c r="AO15" i="8"/>
  <c r="AI10" i="8"/>
  <c r="AI14" i="8"/>
  <c r="AC10" i="8"/>
  <c r="AC14" i="8"/>
  <c r="W11" i="8"/>
  <c r="Q9" i="8"/>
  <c r="Q13" i="8"/>
  <c r="Q68" i="8"/>
  <c r="Q72" i="8"/>
  <c r="Q76" i="8"/>
  <c r="Q80" i="8"/>
  <c r="K9" i="8"/>
  <c r="K13" i="8"/>
  <c r="BY11" i="8"/>
  <c r="BY15" i="8"/>
  <c r="BS12" i="8"/>
  <c r="BS67" i="8"/>
  <c r="BS71" i="8"/>
  <c r="BS75" i="8"/>
  <c r="BM11" i="8"/>
  <c r="BM70" i="8"/>
  <c r="BM74" i="8"/>
  <c r="BM78" i="8"/>
  <c r="BG10" i="8"/>
  <c r="BG69" i="8"/>
  <c r="BG73" i="8"/>
  <c r="BG77" i="8"/>
  <c r="BA10" i="8"/>
  <c r="BA69" i="8"/>
  <c r="BA73" i="8"/>
  <c r="BA77" i="8"/>
  <c r="BA81" i="8"/>
  <c r="AU11" i="8"/>
  <c r="AU70" i="8"/>
  <c r="AU74" i="8"/>
  <c r="AU78" i="8"/>
  <c r="AO10" i="8"/>
  <c r="AO14" i="8"/>
  <c r="AI9" i="8"/>
  <c r="AI13" i="8"/>
  <c r="AC9" i="8"/>
  <c r="AC13" i="8"/>
  <c r="W10" i="8"/>
  <c r="Q8" i="8"/>
  <c r="Q12" i="8"/>
  <c r="Q71" i="8"/>
  <c r="Q75" i="8"/>
  <c r="Q79" i="8"/>
  <c r="K8" i="8"/>
  <c r="K12" i="8"/>
  <c r="BY10" i="8"/>
  <c r="BY14" i="8"/>
  <c r="BS11" i="8"/>
  <c r="BS70" i="8"/>
  <c r="BS74" i="8"/>
  <c r="BS78" i="8"/>
  <c r="BM10" i="8"/>
  <c r="BM14" i="8"/>
  <c r="BM69" i="8"/>
  <c r="BM73" i="8"/>
  <c r="BM77" i="8"/>
  <c r="BG68" i="8"/>
  <c r="BG72" i="8"/>
  <c r="BG76" i="8"/>
  <c r="BA9" i="8"/>
  <c r="BA68" i="8"/>
  <c r="BA72" i="8"/>
  <c r="BA76" i="8"/>
  <c r="BA80" i="8"/>
  <c r="BA84" i="8"/>
  <c r="AU10" i="8"/>
  <c r="AU69" i="8"/>
  <c r="AU73" i="8"/>
  <c r="AU77" i="8"/>
  <c r="AO9" i="8"/>
  <c r="AO13" i="8"/>
  <c r="AI8" i="8"/>
  <c r="AI12" i="8"/>
  <c r="AC8" i="8"/>
  <c r="AC12" i="8"/>
  <c r="W9" i="8"/>
  <c r="W13" i="8"/>
  <c r="Q11" i="8"/>
  <c r="Q15" i="8"/>
  <c r="Q70" i="8"/>
  <c r="Q74" i="8"/>
  <c r="Q78" i="8"/>
  <c r="K11" i="8"/>
  <c r="K15" i="8"/>
  <c r="AH118" i="10"/>
  <c r="AJ118" i="10" s="1"/>
  <c r="Y118" i="10"/>
  <c r="AA118" i="10" s="1"/>
  <c r="N110" i="10"/>
  <c r="Z110" i="10"/>
  <c r="BY63" i="7"/>
  <c r="Q10" i="7"/>
  <c r="Q14" i="7"/>
  <c r="Q33" i="7"/>
  <c r="K9" i="7"/>
  <c r="K13" i="7"/>
  <c r="BY11" i="7"/>
  <c r="BY15" i="7"/>
  <c r="BS11" i="7"/>
  <c r="BM14" i="7"/>
  <c r="BA8" i="7"/>
  <c r="AU10" i="7"/>
  <c r="AO9" i="7"/>
  <c r="AO32" i="7"/>
  <c r="AI13" i="7"/>
  <c r="AC15" i="7"/>
  <c r="W12" i="7"/>
  <c r="Q9" i="7"/>
  <c r="Q13" i="7"/>
  <c r="Q32" i="7"/>
  <c r="K8" i="7"/>
  <c r="K12" i="7"/>
  <c r="BY10" i="7"/>
  <c r="BY14" i="7"/>
  <c r="BS10" i="7"/>
  <c r="BS14" i="7"/>
  <c r="BM9" i="7"/>
  <c r="BM13" i="7"/>
  <c r="BA11" i="7"/>
  <c r="BA15" i="7"/>
  <c r="AU9" i="7"/>
  <c r="AU13" i="7"/>
  <c r="AO8" i="7"/>
  <c r="AO12" i="7"/>
  <c r="AO31" i="7"/>
  <c r="AI8" i="7"/>
  <c r="AI12" i="7"/>
  <c r="AC10" i="7"/>
  <c r="AC14" i="7"/>
  <c r="AC33" i="7"/>
  <c r="W11" i="7"/>
  <c r="W15" i="7"/>
  <c r="BS13" i="7"/>
  <c r="BM8" i="7"/>
  <c r="BA10" i="7"/>
  <c r="AU8" i="7"/>
  <c r="AI15" i="7"/>
  <c r="AC9" i="7"/>
  <c r="W10" i="7"/>
  <c r="Q8" i="7"/>
  <c r="Q12" i="7"/>
  <c r="Q31" i="7"/>
  <c r="K11" i="7"/>
  <c r="K15" i="7"/>
  <c r="BY9" i="7"/>
  <c r="BY13" i="7"/>
  <c r="BS9" i="7"/>
  <c r="BM12" i="7"/>
  <c r="BM31" i="7"/>
  <c r="BA14" i="7"/>
  <c r="AU12" i="7"/>
  <c r="AO11" i="7"/>
  <c r="AO34" i="7"/>
  <c r="AI11" i="7"/>
  <c r="AC13" i="7"/>
  <c r="AC32" i="7"/>
  <c r="W14" i="7"/>
  <c r="Q11" i="7"/>
  <c r="Q15" i="7"/>
  <c r="K10" i="7"/>
  <c r="K14" i="7"/>
  <c r="BY8" i="7"/>
  <c r="BY12" i="7"/>
  <c r="BS8" i="7"/>
  <c r="BS12" i="7"/>
  <c r="BS31" i="7"/>
  <c r="BM11" i="7"/>
  <c r="BM15" i="7"/>
  <c r="BA9" i="7"/>
  <c r="BA13" i="7"/>
  <c r="AU11" i="7"/>
  <c r="AU15" i="7"/>
  <c r="AO10" i="7"/>
  <c r="AO14" i="7"/>
  <c r="AO33" i="7"/>
  <c r="AI10" i="7"/>
  <c r="AI14" i="7"/>
  <c r="AC8" i="7"/>
  <c r="AC12" i="7"/>
  <c r="AC31" i="7"/>
  <c r="W9" i="7"/>
  <c r="W13" i="7"/>
  <c r="BS15" i="7"/>
  <c r="BM10" i="7"/>
  <c r="BA12" i="7"/>
  <c r="AU14" i="7"/>
  <c r="AO13" i="7"/>
  <c r="AI9" i="7"/>
  <c r="AC11" i="7"/>
  <c r="W8" i="7"/>
  <c r="AF45" i="10"/>
  <c r="Y18" i="20"/>
  <c r="Q25" i="1"/>
  <c r="Q27" i="1" s="1"/>
  <c r="AH18" i="20"/>
  <c r="AN18" i="20"/>
  <c r="AB18" i="20"/>
  <c r="P18" i="20"/>
  <c r="O25" i="1"/>
  <c r="O27" i="1" s="1"/>
  <c r="S18" i="20"/>
  <c r="V18" i="20"/>
  <c r="O5" i="10"/>
  <c r="AK9" i="10"/>
  <c r="AQ5" i="10"/>
  <c r="AU5" i="10" s="1"/>
  <c r="R5" i="10"/>
  <c r="AD5" i="10"/>
  <c r="AP5" i="10"/>
  <c r="I154" i="10"/>
  <c r="O154" i="10"/>
  <c r="U154" i="10"/>
  <c r="AJ87" i="10"/>
  <c r="X154" i="10"/>
  <c r="AD154" i="10"/>
  <c r="O87" i="10"/>
  <c r="U87" i="10"/>
  <c r="AA87" i="10"/>
  <c r="AG87" i="10"/>
  <c r="U160" i="10"/>
  <c r="X160" i="10"/>
  <c r="AD160" i="10"/>
  <c r="O104" i="10"/>
  <c r="AD104" i="10"/>
  <c r="AP104" i="10"/>
  <c r="AK20" i="10"/>
  <c r="AM20" i="10" s="1"/>
  <c r="AH20" i="10"/>
  <c r="AJ20" i="10" s="1"/>
  <c r="U38" i="10"/>
  <c r="AA38" i="10"/>
  <c r="AQ38" i="10"/>
  <c r="X38" i="10"/>
  <c r="AD38" i="10"/>
  <c r="AQ32" i="10"/>
  <c r="AN20" i="10"/>
  <c r="AP20" i="10" s="1"/>
  <c r="G20" i="10"/>
  <c r="M20" i="10"/>
  <c r="O20" i="10" s="1"/>
  <c r="Y20" i="10"/>
  <c r="AA20" i="10" s="1"/>
  <c r="AE20" i="10"/>
  <c r="AG20" i="10" s="1"/>
  <c r="J20" i="10"/>
  <c r="L20" i="10" s="1"/>
  <c r="P20" i="10"/>
  <c r="R20" i="10" s="1"/>
  <c r="V20" i="10"/>
  <c r="X20" i="10" s="1"/>
  <c r="X32" i="10"/>
  <c r="AD32" i="10"/>
  <c r="U32" i="10"/>
  <c r="AA32" i="10"/>
  <c r="AB20" i="10"/>
  <c r="AD20" i="10" s="1"/>
  <c r="O21" i="10"/>
  <c r="AM21" i="10"/>
  <c r="S20" i="10"/>
  <c r="U20" i="10" s="1"/>
  <c r="L21" i="10"/>
  <c r="R21" i="10"/>
  <c r="AJ21" i="10"/>
  <c r="AP21" i="10"/>
  <c r="AA215" i="10"/>
  <c r="O171" i="10"/>
  <c r="U171" i="10"/>
  <c r="L171" i="10"/>
  <c r="R171" i="10"/>
  <c r="X171" i="10"/>
  <c r="AA154" i="10"/>
  <c r="AA148" i="10"/>
  <c r="U104" i="10"/>
  <c r="R104" i="10"/>
  <c r="AJ104" i="10"/>
  <c r="K83" i="10"/>
  <c r="K82" i="10" s="1"/>
  <c r="Q83" i="10"/>
  <c r="Q82" i="10" s="1"/>
  <c r="Q45" i="10" s="1"/>
  <c r="Q44" i="10" s="1"/>
  <c r="W83" i="10"/>
  <c r="W82" i="10" s="1"/>
  <c r="W45" i="10" s="1"/>
  <c r="W44" i="10" s="1"/>
  <c r="AC83" i="10"/>
  <c r="AC82" i="10" s="1"/>
  <c r="AC45" i="10" s="1"/>
  <c r="AI83" i="10"/>
  <c r="AI82" i="10" s="1"/>
  <c r="AI45" i="10" s="1"/>
  <c r="AI44" i="10" s="1"/>
  <c r="Z45" i="10"/>
  <c r="H20" i="10"/>
  <c r="H4" i="10" s="1"/>
  <c r="AA21" i="10"/>
  <c r="AG21" i="10"/>
  <c r="AR32" i="10"/>
  <c r="O32" i="10"/>
  <c r="AJ32" i="10"/>
  <c r="AG38" i="10"/>
  <c r="AM38" i="10"/>
  <c r="I21" i="10"/>
  <c r="X21" i="10"/>
  <c r="L32" i="10"/>
  <c r="AG32" i="10"/>
  <c r="AM32" i="10"/>
  <c r="AR38" i="10"/>
  <c r="O38" i="10"/>
  <c r="AJ38" i="10"/>
  <c r="AS7" i="10"/>
  <c r="R69" i="20"/>
  <c r="P67" i="20"/>
  <c r="AA69" i="20"/>
  <c r="Y67" i="20"/>
  <c r="O69" i="20"/>
  <c r="M67" i="20"/>
  <c r="L69" i="20"/>
  <c r="J67" i="20"/>
  <c r="AJ69" i="20"/>
  <c r="AH67" i="20"/>
  <c r="AG69" i="20"/>
  <c r="AE67" i="20"/>
  <c r="AD69" i="20"/>
  <c r="AB67" i="20"/>
  <c r="AP69" i="20"/>
  <c r="AN67" i="20"/>
  <c r="AM69" i="20"/>
  <c r="AK67" i="20"/>
  <c r="U69" i="20"/>
  <c r="S67" i="20"/>
  <c r="X69" i="20"/>
  <c r="V67" i="20"/>
  <c r="AP150" i="20"/>
  <c r="AS150" i="20" s="1"/>
  <c r="AN148" i="20"/>
  <c r="AQ148" i="20" s="1"/>
  <c r="AE154" i="10"/>
  <c r="AG154" i="10" s="1"/>
  <c r="O36" i="15"/>
  <c r="O306" i="15"/>
  <c r="O298" i="15"/>
  <c r="O290" i="15"/>
  <c r="O282" i="15"/>
  <c r="O274" i="15"/>
  <c r="O266" i="15"/>
  <c r="O258" i="15"/>
  <c r="O250" i="15"/>
  <c r="O242" i="15"/>
  <c r="O234" i="15"/>
  <c r="O226" i="15"/>
  <c r="O218" i="15"/>
  <c r="O211" i="15"/>
  <c r="O204" i="15"/>
  <c r="O197" i="15"/>
  <c r="O190" i="15"/>
  <c r="O183" i="15"/>
  <c r="O176" i="15"/>
  <c r="O169" i="15"/>
  <c r="O162" i="15"/>
  <c r="O155" i="15"/>
  <c r="O148" i="15"/>
  <c r="O141" i="15"/>
  <c r="O134" i="15"/>
  <c r="O127" i="15"/>
  <c r="O120" i="15"/>
  <c r="O113" i="15"/>
  <c r="O106" i="15"/>
  <c r="O99" i="15"/>
  <c r="O92" i="15"/>
  <c r="O85" i="15"/>
  <c r="O78" i="15"/>
  <c r="O71" i="15"/>
  <c r="O64" i="15"/>
  <c r="O57" i="15"/>
  <c r="O50" i="15"/>
  <c r="O43" i="15"/>
  <c r="O22" i="15"/>
  <c r="O29" i="15"/>
  <c r="O15" i="15"/>
  <c r="AK156" i="10"/>
  <c r="AK154" i="10" s="1"/>
  <c r="AM154" i="10" s="1"/>
  <c r="AH156" i="20"/>
  <c r="AK156" i="20"/>
  <c r="O160" i="10"/>
  <c r="AM160" i="10"/>
  <c r="R160" i="10"/>
  <c r="AJ160" i="10"/>
  <c r="L160" i="10"/>
  <c r="AA160" i="10"/>
  <c r="AG160" i="10"/>
  <c r="AG148" i="10"/>
  <c r="AM87" i="10"/>
  <c r="L87" i="10"/>
  <c r="R87" i="10"/>
  <c r="X87" i="10"/>
  <c r="AD87" i="10"/>
  <c r="K45" i="10"/>
  <c r="K44" i="10" s="1"/>
  <c r="S83" i="10"/>
  <c r="AE83" i="10"/>
  <c r="AE82" i="10" s="1"/>
  <c r="AG82" i="10" s="1"/>
  <c r="G83" i="10"/>
  <c r="AM72" i="10"/>
  <c r="Q7" i="8"/>
  <c r="AO7" i="8"/>
  <c r="BM7" i="8"/>
  <c r="AU8" i="8"/>
  <c r="BS8" i="8"/>
  <c r="BM80" i="8"/>
  <c r="AU81" i="8"/>
  <c r="BS81" i="8"/>
  <c r="BG83" i="8"/>
  <c r="Q84" i="8"/>
  <c r="BM84" i="8"/>
  <c r="AU85" i="8"/>
  <c r="BS85" i="8"/>
  <c r="BA86" i="8"/>
  <c r="BG87" i="8"/>
  <c r="Q88" i="8"/>
  <c r="BM88" i="8"/>
  <c r="AU89" i="8"/>
  <c r="BS89" i="8"/>
  <c r="BA90" i="8"/>
  <c r="BG91" i="8"/>
  <c r="Q92" i="8"/>
  <c r="BM92" i="8"/>
  <c r="AU93" i="8"/>
  <c r="BS93" i="8"/>
  <c r="BA94" i="8"/>
  <c r="BG95" i="8"/>
  <c r="Q96" i="8"/>
  <c r="BM96" i="8"/>
  <c r="AU97" i="8"/>
  <c r="BS97" i="8"/>
  <c r="BA98" i="8"/>
  <c r="BG99" i="8"/>
  <c r="Q100" i="8"/>
  <c r="BM100" i="8"/>
  <c r="AU101" i="8"/>
  <c r="BS101" i="8"/>
  <c r="BA102" i="8"/>
  <c r="BG103" i="8"/>
  <c r="Q104" i="8"/>
  <c r="AO104" i="8"/>
  <c r="BM104" i="8"/>
  <c r="W105" i="8"/>
  <c r="AU105" i="8"/>
  <c r="BS105" i="8"/>
  <c r="BA106" i="8"/>
  <c r="BY106" i="8"/>
  <c r="AI107" i="8"/>
  <c r="BG107" i="8"/>
  <c r="Q108" i="8"/>
  <c r="AO108" i="8"/>
  <c r="BM108" i="8"/>
  <c r="W109" i="8"/>
  <c r="AU109" i="8"/>
  <c r="BS109" i="8"/>
  <c r="AC110" i="8"/>
  <c r="BA110" i="8"/>
  <c r="BY110" i="8"/>
  <c r="AI111" i="8"/>
  <c r="BG111" i="8"/>
  <c r="Q112" i="8"/>
  <c r="AO112" i="8"/>
  <c r="BM112" i="8"/>
  <c r="W7" i="8"/>
  <c r="AU7" i="8"/>
  <c r="BS7" i="8"/>
  <c r="BA8" i="8"/>
  <c r="BY8" i="8"/>
  <c r="BG9" i="8"/>
  <c r="AU80" i="8"/>
  <c r="BS80" i="8"/>
  <c r="BG82" i="8"/>
  <c r="Q83" i="8"/>
  <c r="BM83" i="8"/>
  <c r="AU84" i="8"/>
  <c r="BS84" i="8"/>
  <c r="BA85" i="8"/>
  <c r="BG86" i="8"/>
  <c r="Q87" i="8"/>
  <c r="BM87" i="8"/>
  <c r="AU88" i="8"/>
  <c r="BS88" i="8"/>
  <c r="BA89" i="8"/>
  <c r="BG90" i="8"/>
  <c r="Q91" i="8"/>
  <c r="BM91" i="8"/>
  <c r="AU92" i="8"/>
  <c r="BS92" i="8"/>
  <c r="BA93" i="8"/>
  <c r="BG94" i="8"/>
  <c r="Q95" i="8"/>
  <c r="BM95" i="8"/>
  <c r="AU96" i="8"/>
  <c r="BS96" i="8"/>
  <c r="BA97" i="8"/>
  <c r="BG98" i="8"/>
  <c r="Q99" i="8"/>
  <c r="BM99" i="8"/>
  <c r="AU100" i="8"/>
  <c r="BS100" i="8"/>
  <c r="BA101" i="8"/>
  <c r="BG102" i="8"/>
  <c r="Q103" i="8"/>
  <c r="AO103" i="8"/>
  <c r="BM103" i="8"/>
  <c r="W104" i="8"/>
  <c r="AU104" i="8"/>
  <c r="BS104" i="8"/>
  <c r="BA105" i="8"/>
  <c r="BY105" i="8"/>
  <c r="AI106" i="8"/>
  <c r="BG106" i="8"/>
  <c r="Q107" i="8"/>
  <c r="AO107" i="8"/>
  <c r="BM107" i="8"/>
  <c r="W108" i="8"/>
  <c r="AU108" i="8"/>
  <c r="BS108" i="8"/>
  <c r="AC109" i="8"/>
  <c r="BA109" i="8"/>
  <c r="BY109" i="8"/>
  <c r="AI110" i="8"/>
  <c r="BG110" i="8"/>
  <c r="Q111" i="8"/>
  <c r="AO111" i="8"/>
  <c r="BM111" i="8"/>
  <c r="W112" i="8"/>
  <c r="AU112" i="8"/>
  <c r="BS112" i="8"/>
  <c r="AC7" i="8"/>
  <c r="BA7" i="8"/>
  <c r="BY7" i="8"/>
  <c r="BG8" i="8"/>
  <c r="BS79" i="8"/>
  <c r="BG81" i="8"/>
  <c r="Q82" i="8"/>
  <c r="BM82" i="8"/>
  <c r="AU83" i="8"/>
  <c r="BS83" i="8"/>
  <c r="BG85" i="8"/>
  <c r="Q86" i="8"/>
  <c r="BM86" i="8"/>
  <c r="AU87" i="8"/>
  <c r="BS87" i="8"/>
  <c r="BA88" i="8"/>
  <c r="BG89" i="8"/>
  <c r="Q90" i="8"/>
  <c r="BM90" i="8"/>
  <c r="AU91" i="8"/>
  <c r="BS91" i="8"/>
  <c r="BA92" i="8"/>
  <c r="BG93" i="8"/>
  <c r="Q94" i="8"/>
  <c r="BM94" i="8"/>
  <c r="AU95" i="8"/>
  <c r="BS95" i="8"/>
  <c r="BA96" i="8"/>
  <c r="BG97" i="8"/>
  <c r="Q98" i="8"/>
  <c r="BM98" i="8"/>
  <c r="AU99" i="8"/>
  <c r="BS99" i="8"/>
  <c r="BA100" i="8"/>
  <c r="BG101" i="8"/>
  <c r="Q102" i="8"/>
  <c r="BM102" i="8"/>
  <c r="W103" i="8"/>
  <c r="AU103" i="8"/>
  <c r="BS103" i="8"/>
  <c r="BA104" i="8"/>
  <c r="AI105" i="8"/>
  <c r="BG105" i="8"/>
  <c r="Q106" i="8"/>
  <c r="AO106" i="8"/>
  <c r="BM106" i="8"/>
  <c r="W107" i="8"/>
  <c r="AU107" i="8"/>
  <c r="BS107" i="8"/>
  <c r="AC108" i="8"/>
  <c r="BA108" i="8"/>
  <c r="BY108" i="8"/>
  <c r="AI109" i="8"/>
  <c r="BG109" i="8"/>
  <c r="Q110" i="8"/>
  <c r="AO110" i="8"/>
  <c r="BM110" i="8"/>
  <c r="W111" i="8"/>
  <c r="AU111" i="8"/>
  <c r="BS111" i="8"/>
  <c r="AC112" i="8"/>
  <c r="BA112" i="8"/>
  <c r="BY112" i="8"/>
  <c r="AI7" i="8"/>
  <c r="BG7" i="8"/>
  <c r="BM8" i="8"/>
  <c r="BS9" i="8"/>
  <c r="BG80" i="8"/>
  <c r="Q81" i="8"/>
  <c r="BM81" i="8"/>
  <c r="AU82" i="8"/>
  <c r="BS82" i="8"/>
  <c r="BG84" i="8"/>
  <c r="Q85" i="8"/>
  <c r="BM85" i="8"/>
  <c r="AU86" i="8"/>
  <c r="BS86" i="8"/>
  <c r="BA87" i="8"/>
  <c r="BG88" i="8"/>
  <c r="Q89" i="8"/>
  <c r="BM89" i="8"/>
  <c r="AU90" i="8"/>
  <c r="BS90" i="8"/>
  <c r="BA91" i="8"/>
  <c r="BG92" i="8"/>
  <c r="Q93" i="8"/>
  <c r="BM93" i="8"/>
  <c r="AU94" i="8"/>
  <c r="BS94" i="8"/>
  <c r="BA95" i="8"/>
  <c r="BG96" i="8"/>
  <c r="Q97" i="8"/>
  <c r="BM97" i="8"/>
  <c r="AU98" i="8"/>
  <c r="BS98" i="8"/>
  <c r="BA99" i="8"/>
  <c r="BG100" i="8"/>
  <c r="Q101" i="8"/>
  <c r="BM101" i="8"/>
  <c r="W102" i="8"/>
  <c r="AU102" i="8"/>
  <c r="BS102" i="8"/>
  <c r="BA103" i="8"/>
  <c r="BG104" i="8"/>
  <c r="Q105" i="8"/>
  <c r="AO105" i="8"/>
  <c r="BM105" i="8"/>
  <c r="W106" i="8"/>
  <c r="AU106" i="8"/>
  <c r="BS106" i="8"/>
  <c r="AC107" i="8"/>
  <c r="BA107" i="8"/>
  <c r="BY107" i="8"/>
  <c r="AI108" i="8"/>
  <c r="BG108" i="8"/>
  <c r="Q109" i="8"/>
  <c r="AO109" i="8"/>
  <c r="BM109" i="8"/>
  <c r="W110" i="8"/>
  <c r="AU110" i="8"/>
  <c r="BS110" i="8"/>
  <c r="AC111" i="8"/>
  <c r="BA111" i="8"/>
  <c r="BY111" i="8"/>
  <c r="AI112" i="8"/>
  <c r="K44" i="7"/>
  <c r="K40" i="7"/>
  <c r="K36" i="7"/>
  <c r="K32" i="7"/>
  <c r="AI7" i="7"/>
  <c r="AI31" i="7"/>
  <c r="BM32" i="7"/>
  <c r="W33" i="7"/>
  <c r="AU33" i="7"/>
  <c r="BS33" i="7"/>
  <c r="AC34" i="7"/>
  <c r="BA34" i="7"/>
  <c r="BY34" i="7"/>
  <c r="AI35" i="7"/>
  <c r="Q36" i="7"/>
  <c r="AO36" i="7"/>
  <c r="BM36" i="7"/>
  <c r="W37" i="7"/>
  <c r="AU37" i="7"/>
  <c r="BS37" i="7"/>
  <c r="AC38" i="7"/>
  <c r="BA38" i="7"/>
  <c r="BY38" i="7"/>
  <c r="AI39" i="7"/>
  <c r="BG39" i="7"/>
  <c r="Q40" i="7"/>
  <c r="AO40" i="7"/>
  <c r="BM40" i="7"/>
  <c r="W41" i="7"/>
  <c r="AU41" i="7"/>
  <c r="BS41" i="7"/>
  <c r="AC42" i="7"/>
  <c r="BA42" i="7"/>
  <c r="BY42" i="7"/>
  <c r="AI43" i="7"/>
  <c r="BG43" i="7"/>
  <c r="Q44" i="7"/>
  <c r="AO44" i="7"/>
  <c r="BM44" i="7"/>
  <c r="W45" i="7"/>
  <c r="AU45" i="7"/>
  <c r="BS45" i="7"/>
  <c r="AC46" i="7"/>
  <c r="BA46" i="7"/>
  <c r="BY46" i="7"/>
  <c r="AI47" i="7"/>
  <c r="BG47" i="7"/>
  <c r="Q48" i="7"/>
  <c r="AO48" i="7"/>
  <c r="BM48" i="7"/>
  <c r="W49" i="7"/>
  <c r="AU49" i="7"/>
  <c r="BS49" i="7"/>
  <c r="AC50" i="7"/>
  <c r="BA50" i="7"/>
  <c r="BY50" i="7"/>
  <c r="AI51" i="7"/>
  <c r="BG51" i="7"/>
  <c r="Q52" i="7"/>
  <c r="AO52" i="7"/>
  <c r="BM52" i="7"/>
  <c r="W53" i="7"/>
  <c r="AU53" i="7"/>
  <c r="BS53" i="7"/>
  <c r="AC54" i="7"/>
  <c r="BA54" i="7"/>
  <c r="BY54" i="7"/>
  <c r="AI55" i="7"/>
  <c r="BG55" i="7"/>
  <c r="Q56" i="7"/>
  <c r="AO56" i="7"/>
  <c r="BM56" i="7"/>
  <c r="W57" i="7"/>
  <c r="AU57" i="7"/>
  <c r="BS57" i="7"/>
  <c r="AC58" i="7"/>
  <c r="BA58" i="7"/>
  <c r="BY58" i="7"/>
  <c r="AI59" i="7"/>
  <c r="BG59" i="7"/>
  <c r="Q60" i="7"/>
  <c r="AO60" i="7"/>
  <c r="BM60" i="7"/>
  <c r="W61" i="7"/>
  <c r="AU61" i="7"/>
  <c r="BS61" i="7"/>
  <c r="AC62" i="7"/>
  <c r="BA62" i="7"/>
  <c r="BY62" i="7"/>
  <c r="AI63" i="7"/>
  <c r="BG63" i="7"/>
  <c r="K41" i="7"/>
  <c r="K37" i="7"/>
  <c r="K33" i="7"/>
  <c r="Q7" i="7"/>
  <c r="AO7" i="7"/>
  <c r="BM7" i="7"/>
  <c r="W32" i="7"/>
  <c r="AU32" i="7"/>
  <c r="BS32" i="7"/>
  <c r="BA33" i="7"/>
  <c r="BY33" i="7"/>
  <c r="AI34" i="7"/>
  <c r="Q35" i="7"/>
  <c r="AO35" i="7"/>
  <c r="BM35" i="7"/>
  <c r="W36" i="7"/>
  <c r="AU36" i="7"/>
  <c r="BS36" i="7"/>
  <c r="AC37" i="7"/>
  <c r="BA37" i="7"/>
  <c r="BY37" i="7"/>
  <c r="AI38" i="7"/>
  <c r="BG38" i="7"/>
  <c r="Q39" i="7"/>
  <c r="AO39" i="7"/>
  <c r="BM39" i="7"/>
  <c r="W40" i="7"/>
  <c r="AU40" i="7"/>
  <c r="BS40" i="7"/>
  <c r="AC41" i="7"/>
  <c r="BA41" i="7"/>
  <c r="BY41" i="7"/>
  <c r="AI42" i="7"/>
  <c r="BG42" i="7"/>
  <c r="Q43" i="7"/>
  <c r="AO43" i="7"/>
  <c r="BM43" i="7"/>
  <c r="W44" i="7"/>
  <c r="AU44" i="7"/>
  <c r="BS44" i="7"/>
  <c r="AC45" i="7"/>
  <c r="BA45" i="7"/>
  <c r="BY45" i="7"/>
  <c r="AI46" i="7"/>
  <c r="BG46" i="7"/>
  <c r="Q47" i="7"/>
  <c r="AO47" i="7"/>
  <c r="BM47" i="7"/>
  <c r="W48" i="7"/>
  <c r="AU48" i="7"/>
  <c r="BS48" i="7"/>
  <c r="AC49" i="7"/>
  <c r="BA49" i="7"/>
  <c r="BY49" i="7"/>
  <c r="AI50" i="7"/>
  <c r="BG50" i="7"/>
  <c r="Q51" i="7"/>
  <c r="AO51" i="7"/>
  <c r="BM51" i="7"/>
  <c r="W52" i="7"/>
  <c r="AU52" i="7"/>
  <c r="BS52" i="7"/>
  <c r="AC53" i="7"/>
  <c r="BA53" i="7"/>
  <c r="BY53" i="7"/>
  <c r="AI54" i="7"/>
  <c r="BG54" i="7"/>
  <c r="Q55" i="7"/>
  <c r="AO55" i="7"/>
  <c r="BM55" i="7"/>
  <c r="W56" i="7"/>
  <c r="AU56" i="7"/>
  <c r="BS56" i="7"/>
  <c r="AC57" i="7"/>
  <c r="BA57" i="7"/>
  <c r="BY57" i="7"/>
  <c r="AI58" i="7"/>
  <c r="BG58" i="7"/>
  <c r="Q59" i="7"/>
  <c r="AO59" i="7"/>
  <c r="BM59" i="7"/>
  <c r="W60" i="7"/>
  <c r="AU60" i="7"/>
  <c r="BS60" i="7"/>
  <c r="AC61" i="7"/>
  <c r="BA61" i="7"/>
  <c r="BY61" i="7"/>
  <c r="AI62" i="7"/>
  <c r="BG62" i="7"/>
  <c r="Q63" i="7"/>
  <c r="AO63" i="7"/>
  <c r="BM63" i="7"/>
  <c r="K42" i="7"/>
  <c r="K38" i="7"/>
  <c r="K34" i="7"/>
  <c r="W7" i="7"/>
  <c r="AU7" i="7"/>
  <c r="BS7" i="7"/>
  <c r="W31" i="7"/>
  <c r="AU31" i="7"/>
  <c r="BA32" i="7"/>
  <c r="BY32" i="7"/>
  <c r="AI33" i="7"/>
  <c r="Q34" i="7"/>
  <c r="BM34" i="7"/>
  <c r="W35" i="7"/>
  <c r="AU35" i="7"/>
  <c r="BS35" i="7"/>
  <c r="AC36" i="7"/>
  <c r="BA36" i="7"/>
  <c r="BY36" i="7"/>
  <c r="AI37" i="7"/>
  <c r="BG37" i="7"/>
  <c r="Q38" i="7"/>
  <c r="AO38" i="7"/>
  <c r="BM38" i="7"/>
  <c r="W39" i="7"/>
  <c r="AU39" i="7"/>
  <c r="BS39" i="7"/>
  <c r="AC40" i="7"/>
  <c r="BA40" i="7"/>
  <c r="BY40" i="7"/>
  <c r="AI41" i="7"/>
  <c r="BG41" i="7"/>
  <c r="Q42" i="7"/>
  <c r="AO42" i="7"/>
  <c r="BM42" i="7"/>
  <c r="W43" i="7"/>
  <c r="AU43" i="7"/>
  <c r="BS43" i="7"/>
  <c r="AC44" i="7"/>
  <c r="BA44" i="7"/>
  <c r="BY44" i="7"/>
  <c r="AI45" i="7"/>
  <c r="BG45" i="7"/>
  <c r="Q46" i="7"/>
  <c r="AO46" i="7"/>
  <c r="BM46" i="7"/>
  <c r="W47" i="7"/>
  <c r="AU47" i="7"/>
  <c r="BS47" i="7"/>
  <c r="AC48" i="7"/>
  <c r="BA48" i="7"/>
  <c r="BY48" i="7"/>
  <c r="AI49" i="7"/>
  <c r="BG49" i="7"/>
  <c r="Q50" i="7"/>
  <c r="AO50" i="7"/>
  <c r="BM50" i="7"/>
  <c r="W51" i="7"/>
  <c r="AU51" i="7"/>
  <c r="BS51" i="7"/>
  <c r="AC52" i="7"/>
  <c r="BA52" i="7"/>
  <c r="BY52" i="7"/>
  <c r="AI53" i="7"/>
  <c r="BG53" i="7"/>
  <c r="Q54" i="7"/>
  <c r="AO54" i="7"/>
  <c r="BM54" i="7"/>
  <c r="W55" i="7"/>
  <c r="AU55" i="7"/>
  <c r="BS55" i="7"/>
  <c r="AC56" i="7"/>
  <c r="BA56" i="7"/>
  <c r="BY56" i="7"/>
  <c r="AI57" i="7"/>
  <c r="BG57" i="7"/>
  <c r="Q58" i="7"/>
  <c r="AO58" i="7"/>
  <c r="BM58" i="7"/>
  <c r="W59" i="7"/>
  <c r="AU59" i="7"/>
  <c r="BS59" i="7"/>
  <c r="AC60" i="7"/>
  <c r="BA60" i="7"/>
  <c r="BY60" i="7"/>
  <c r="AI61" i="7"/>
  <c r="BG61" i="7"/>
  <c r="Q62" i="7"/>
  <c r="AO62" i="7"/>
  <c r="BM62" i="7"/>
  <c r="W63" i="7"/>
  <c r="AU63" i="7"/>
  <c r="BS63" i="7"/>
  <c r="K43" i="7"/>
  <c r="K39" i="7"/>
  <c r="K35" i="7"/>
  <c r="K31" i="7"/>
  <c r="AC7" i="7"/>
  <c r="BA7" i="7"/>
  <c r="BY7" i="7"/>
  <c r="BA31" i="7"/>
  <c r="BY31" i="7"/>
  <c r="AI32" i="7"/>
  <c r="BM33" i="7"/>
  <c r="W34" i="7"/>
  <c r="AU34" i="7"/>
  <c r="BS34" i="7"/>
  <c r="AC35" i="7"/>
  <c r="BA35" i="7"/>
  <c r="BY35" i="7"/>
  <c r="AI36" i="7"/>
  <c r="Q37" i="7"/>
  <c r="AO37" i="7"/>
  <c r="BM37" i="7"/>
  <c r="W38" i="7"/>
  <c r="AU38" i="7"/>
  <c r="BS38" i="7"/>
  <c r="AC39" i="7"/>
  <c r="BA39" i="7"/>
  <c r="BY39" i="7"/>
  <c r="AI40" i="7"/>
  <c r="BG40" i="7"/>
  <c r="Q41" i="7"/>
  <c r="AO41" i="7"/>
  <c r="BM41" i="7"/>
  <c r="W42" i="7"/>
  <c r="AU42" i="7"/>
  <c r="BS42" i="7"/>
  <c r="AC43" i="7"/>
  <c r="BA43" i="7"/>
  <c r="BY43" i="7"/>
  <c r="AI44" i="7"/>
  <c r="BG44" i="7"/>
  <c r="Q45" i="7"/>
  <c r="AO45" i="7"/>
  <c r="BM45" i="7"/>
  <c r="W46" i="7"/>
  <c r="AU46" i="7"/>
  <c r="BS46" i="7"/>
  <c r="AC47" i="7"/>
  <c r="BA47" i="7"/>
  <c r="BY47" i="7"/>
  <c r="AI48" i="7"/>
  <c r="BG48" i="7"/>
  <c r="Q49" i="7"/>
  <c r="AO49" i="7"/>
  <c r="BM49" i="7"/>
  <c r="W50" i="7"/>
  <c r="AU50" i="7"/>
  <c r="BS50" i="7"/>
  <c r="AC51" i="7"/>
  <c r="BA51" i="7"/>
  <c r="BY51" i="7"/>
  <c r="AI52" i="7"/>
  <c r="BG52" i="7"/>
  <c r="Q53" i="7"/>
  <c r="AO53" i="7"/>
  <c r="BM53" i="7"/>
  <c r="W54" i="7"/>
  <c r="AU54" i="7"/>
  <c r="BS54" i="7"/>
  <c r="AC55" i="7"/>
  <c r="BA55" i="7"/>
  <c r="BY55" i="7"/>
  <c r="AI56" i="7"/>
  <c r="BG56" i="7"/>
  <c r="Q57" i="7"/>
  <c r="AO57" i="7"/>
  <c r="BM57" i="7"/>
  <c r="W58" i="7"/>
  <c r="AU58" i="7"/>
  <c r="BS58" i="7"/>
  <c r="AC59" i="7"/>
  <c r="BA59" i="7"/>
  <c r="BY59" i="7"/>
  <c r="AI60" i="7"/>
  <c r="BG60" i="7"/>
  <c r="Q61" i="7"/>
  <c r="AO61" i="7"/>
  <c r="BM61" i="7"/>
  <c r="W62" i="7"/>
  <c r="AU62" i="7"/>
  <c r="BS62" i="7"/>
  <c r="AC63" i="7"/>
  <c r="BA63" i="7"/>
  <c r="N45" i="10"/>
  <c r="T45" i="10"/>
  <c r="AL45" i="10"/>
  <c r="AQ217" i="10"/>
  <c r="AK215" i="10"/>
  <c r="AM215" i="10" s="1"/>
  <c r="AG216" i="10"/>
  <c r="M215" i="10"/>
  <c r="O215" i="10" s="1"/>
  <c r="AH215" i="10"/>
  <c r="AJ215" i="10" s="1"/>
  <c r="AN215" i="10"/>
  <c r="AP215" i="10" s="1"/>
  <c r="L216" i="10"/>
  <c r="R217" i="10"/>
  <c r="AD217" i="10"/>
  <c r="AP217" i="10"/>
  <c r="K215" i="10"/>
  <c r="L215" i="10" s="1"/>
  <c r="P215" i="10"/>
  <c r="R215" i="10" s="1"/>
  <c r="V215" i="10"/>
  <c r="X215" i="10" s="1"/>
  <c r="AF215" i="10"/>
  <c r="AG215" i="10" s="1"/>
  <c r="G216" i="10"/>
  <c r="I216" i="10" s="1"/>
  <c r="AR217" i="10"/>
  <c r="AJ217" i="10"/>
  <c r="X217" i="10"/>
  <c r="U215" i="10"/>
  <c r="U216" i="10"/>
  <c r="AA216" i="10"/>
  <c r="L217" i="10"/>
  <c r="I217" i="10"/>
  <c r="AD176" i="10"/>
  <c r="AG171" i="10"/>
  <c r="AP93" i="10"/>
  <c r="O93" i="10"/>
  <c r="AA93" i="10"/>
  <c r="AM93" i="10"/>
  <c r="M83" i="10"/>
  <c r="M82" i="10" s="1"/>
  <c r="O82" i="10" s="1"/>
  <c r="Y83" i="10"/>
  <c r="Y82" i="10" s="1"/>
  <c r="AA82" i="10" s="1"/>
  <c r="AK83" i="10"/>
  <c r="AK82" i="10" s="1"/>
  <c r="AM82" i="10" s="1"/>
  <c r="J83" i="10"/>
  <c r="J82" i="10" s="1"/>
  <c r="P83" i="10"/>
  <c r="P82" i="10" s="1"/>
  <c r="V83" i="10"/>
  <c r="AB83" i="10"/>
  <c r="AH83" i="10"/>
  <c r="AH82" i="10" s="1"/>
  <c r="AN83" i="10"/>
  <c r="AN82" i="10" s="1"/>
  <c r="AP82" i="10" s="1"/>
  <c r="L176" i="10"/>
  <c r="AG176" i="10"/>
  <c r="AM176" i="10"/>
  <c r="O176" i="10"/>
  <c r="I171" i="10"/>
  <c r="AA171" i="10"/>
  <c r="X176" i="10"/>
  <c r="I93" i="10"/>
  <c r="AJ93" i="10"/>
  <c r="L93" i="10"/>
  <c r="AG93" i="10"/>
  <c r="U93" i="10"/>
  <c r="AD84" i="10"/>
  <c r="AP84" i="10"/>
  <c r="AM84" i="10"/>
  <c r="O84" i="10"/>
  <c r="X84" i="10"/>
  <c r="AP75" i="10"/>
  <c r="AD75" i="10"/>
  <c r="R75" i="10"/>
  <c r="I75" i="10"/>
  <c r="AS8" i="10"/>
  <c r="AA72" i="10"/>
  <c r="O72" i="10"/>
  <c r="S183" i="10"/>
  <c r="U183" i="10" s="1"/>
  <c r="AM185" i="10"/>
  <c r="AE183" i="10"/>
  <c r="AG183" i="10" s="1"/>
  <c r="AA185" i="10"/>
  <c r="M183" i="10"/>
  <c r="O183" i="10" s="1"/>
  <c r="G183" i="10"/>
  <c r="I183" i="10" s="1"/>
  <c r="I163" i="10"/>
  <c r="P25" i="1"/>
  <c r="P27" i="1" s="1"/>
  <c r="R25" i="1"/>
  <c r="R27" i="1" s="1"/>
  <c r="N25" i="1"/>
  <c r="N27" i="1" s="1"/>
  <c r="J25" i="1"/>
  <c r="J27" i="1" s="1"/>
  <c r="H25" i="1"/>
  <c r="H27" i="1" s="1"/>
  <c r="K25" i="1"/>
  <c r="K27" i="1" s="1"/>
  <c r="M25" i="1"/>
  <c r="M27" i="1" s="1"/>
  <c r="AG138" i="10"/>
  <c r="AP138" i="10"/>
  <c r="AM138" i="10"/>
  <c r="U63" i="10"/>
  <c r="AA63" i="10"/>
  <c r="AG63" i="10"/>
  <c r="X63" i="10"/>
  <c r="R63" i="10"/>
  <c r="AP63" i="10"/>
  <c r="L63" i="10"/>
  <c r="AM63" i="10"/>
  <c r="I63" i="10"/>
  <c r="O63" i="10"/>
  <c r="AD63" i="10"/>
  <c r="AJ63" i="10"/>
  <c r="AH156" i="10"/>
  <c r="L148" i="10"/>
  <c r="R148" i="10"/>
  <c r="X148" i="10"/>
  <c r="AD148" i="10"/>
  <c r="R67" i="10"/>
  <c r="I67" i="10"/>
  <c r="AP9" i="10"/>
  <c r="AG9" i="10"/>
  <c r="AD9" i="10"/>
  <c r="R9" i="10"/>
  <c r="I9" i="10"/>
  <c r="K4" i="10"/>
  <c r="Z4" i="10"/>
  <c r="AI4" i="10"/>
  <c r="AO4" i="10"/>
  <c r="T4" i="10"/>
  <c r="N4" i="10"/>
  <c r="W4" i="10"/>
  <c r="AC4" i="10"/>
  <c r="AL4" i="10"/>
  <c r="AS225" i="10"/>
  <c r="AR18" i="10"/>
  <c r="I18" i="10"/>
  <c r="AF4" i="10"/>
  <c r="L9" i="10"/>
  <c r="X9" i="10"/>
  <c r="AJ9" i="10"/>
  <c r="AR9" i="10"/>
  <c r="I38" i="10"/>
  <c r="I87" i="10"/>
  <c r="I135" i="10"/>
  <c r="AS135" i="10" s="1"/>
  <c r="I191" i="10"/>
  <c r="AS191" i="10" s="1"/>
  <c r="AQ210" i="10"/>
  <c r="AR216" i="10"/>
  <c r="O9" i="10"/>
  <c r="AA9" i="10"/>
  <c r="AQ21" i="10"/>
  <c r="I60" i="10"/>
  <c r="I72" i="10"/>
  <c r="I84" i="10"/>
  <c r="I104" i="10"/>
  <c r="I148" i="10"/>
  <c r="I160" i="10"/>
  <c r="I176" i="10"/>
  <c r="I32" i="10"/>
  <c r="K7" i="8"/>
  <c r="K107" i="8"/>
  <c r="K108" i="8"/>
  <c r="K109" i="8"/>
  <c r="K110" i="8"/>
  <c r="K111" i="8"/>
  <c r="K112" i="8"/>
  <c r="H6" i="7"/>
  <c r="K7" i="7"/>
  <c r="K45" i="7"/>
  <c r="K46" i="7"/>
  <c r="K47" i="7"/>
  <c r="K48" i="7"/>
  <c r="K49" i="7"/>
  <c r="K50" i="7"/>
  <c r="K51" i="7"/>
  <c r="K52" i="7"/>
  <c r="K53" i="7"/>
  <c r="K54" i="7"/>
  <c r="K55" i="7"/>
  <c r="K56" i="7"/>
  <c r="K57" i="7"/>
  <c r="K58" i="7"/>
  <c r="K59" i="7"/>
  <c r="K60" i="7"/>
  <c r="K61" i="7"/>
  <c r="K62" i="7"/>
  <c r="K63" i="7"/>
  <c r="AK6" i="3"/>
  <c r="AJ6" i="3"/>
  <c r="AE6" i="3"/>
  <c r="AD6" i="3"/>
  <c r="Y6" i="3"/>
  <c r="X6" i="3"/>
  <c r="S6" i="3"/>
  <c r="R6" i="3"/>
  <c r="M6" i="3"/>
  <c r="L6" i="3"/>
  <c r="BW83" i="3"/>
  <c r="BW82" i="3"/>
  <c r="BW81" i="3"/>
  <c r="BW80" i="3"/>
  <c r="BW79" i="3"/>
  <c r="BW78" i="3"/>
  <c r="BW77" i="3"/>
  <c r="BW76" i="3"/>
  <c r="BW75" i="3"/>
  <c r="BW74" i="3"/>
  <c r="BW73" i="3"/>
  <c r="BW72" i="3"/>
  <c r="BW71" i="3"/>
  <c r="BW70" i="3"/>
  <c r="BW69" i="3"/>
  <c r="BW68" i="3"/>
  <c r="BW67" i="3"/>
  <c r="BW7" i="3"/>
  <c r="BQ83" i="3"/>
  <c r="BQ82" i="3"/>
  <c r="BQ81" i="3"/>
  <c r="BQ80" i="3"/>
  <c r="BQ79" i="3"/>
  <c r="BQ78" i="3"/>
  <c r="BQ77" i="3"/>
  <c r="BQ76" i="3"/>
  <c r="BQ75" i="3"/>
  <c r="BQ74" i="3"/>
  <c r="BQ73" i="3"/>
  <c r="BQ72" i="3"/>
  <c r="BQ71" i="3"/>
  <c r="BQ70" i="3"/>
  <c r="BQ69" i="3"/>
  <c r="BQ68" i="3"/>
  <c r="BQ67" i="3"/>
  <c r="BQ66" i="3"/>
  <c r="BQ65" i="3"/>
  <c r="BQ64" i="3"/>
  <c r="BQ7" i="3"/>
  <c r="BK83" i="3"/>
  <c r="BK82" i="3"/>
  <c r="BK81" i="3"/>
  <c r="BK80" i="3"/>
  <c r="BK79" i="3"/>
  <c r="BK78" i="3"/>
  <c r="BK77" i="3"/>
  <c r="BK76" i="3"/>
  <c r="BK75" i="3"/>
  <c r="BK74" i="3"/>
  <c r="BK73" i="3"/>
  <c r="BK72" i="3"/>
  <c r="BK71" i="3"/>
  <c r="BK70" i="3"/>
  <c r="BK69" i="3"/>
  <c r="BK68" i="3"/>
  <c r="BK7" i="3"/>
  <c r="BE83" i="3"/>
  <c r="BE82" i="3"/>
  <c r="BE81" i="3"/>
  <c r="BE80" i="3"/>
  <c r="BE79" i="3"/>
  <c r="BE78" i="3"/>
  <c r="BE77" i="3"/>
  <c r="BE76" i="3"/>
  <c r="BE75" i="3"/>
  <c r="BE74" i="3"/>
  <c r="BE73" i="3"/>
  <c r="BE72" i="3"/>
  <c r="BE71" i="3"/>
  <c r="BE70" i="3"/>
  <c r="BE69" i="3"/>
  <c r="BE68" i="3"/>
  <c r="BE67" i="3"/>
  <c r="BE66" i="3"/>
  <c r="BE65" i="3"/>
  <c r="BE64" i="3"/>
  <c r="BE7" i="3"/>
  <c r="AY83" i="3"/>
  <c r="AY82" i="3"/>
  <c r="AY81" i="3"/>
  <c r="AY80" i="3"/>
  <c r="AY79" i="3"/>
  <c r="AY78" i="3"/>
  <c r="AY77" i="3"/>
  <c r="AY76" i="3"/>
  <c r="AY75" i="3"/>
  <c r="AY74" i="3"/>
  <c r="AY73" i="3"/>
  <c r="AY72" i="3"/>
  <c r="AY71" i="3"/>
  <c r="AY70" i="3"/>
  <c r="AY69" i="3"/>
  <c r="AY68" i="3"/>
  <c r="AY67" i="3"/>
  <c r="AY66" i="3"/>
  <c r="AY65" i="3"/>
  <c r="AY64" i="3"/>
  <c r="AY63" i="3"/>
  <c r="AY62" i="3"/>
  <c r="AY7" i="3"/>
  <c r="AS83" i="3"/>
  <c r="AS82" i="3"/>
  <c r="AS81" i="3"/>
  <c r="AS80" i="3"/>
  <c r="AS79" i="3"/>
  <c r="AS78" i="3"/>
  <c r="AS77" i="3"/>
  <c r="AS76" i="3"/>
  <c r="AS75" i="3"/>
  <c r="AS74" i="3"/>
  <c r="AS73" i="3"/>
  <c r="AS7" i="3"/>
  <c r="AM83" i="3"/>
  <c r="AM82" i="3"/>
  <c r="AM81" i="3"/>
  <c r="AM80" i="3"/>
  <c r="AM79" i="3"/>
  <c r="AM78" i="3"/>
  <c r="AM77" i="3"/>
  <c r="AM76" i="3"/>
  <c r="AM75" i="3"/>
  <c r="AM74" i="3"/>
  <c r="AM73" i="3"/>
  <c r="AM72" i="3"/>
  <c r="AM71" i="3"/>
  <c r="AM70" i="3"/>
  <c r="AM69" i="3"/>
  <c r="AM68" i="3"/>
  <c r="AM67" i="3"/>
  <c r="AM66" i="3"/>
  <c r="AM65" i="3"/>
  <c r="AM64" i="3"/>
  <c r="AM7" i="3"/>
  <c r="AG83" i="3"/>
  <c r="AG82" i="3"/>
  <c r="AG81" i="3"/>
  <c r="AG80" i="3"/>
  <c r="AG79" i="3"/>
  <c r="AG78" i="3"/>
  <c r="AG77" i="3"/>
  <c r="AG76" i="3"/>
  <c r="AG75" i="3"/>
  <c r="AG74" i="3"/>
  <c r="AG73" i="3"/>
  <c r="AG72" i="3"/>
  <c r="AG71" i="3"/>
  <c r="AG70" i="3"/>
  <c r="AG69" i="3"/>
  <c r="AG68" i="3"/>
  <c r="AG67" i="3"/>
  <c r="AG66" i="3"/>
  <c r="AG65" i="3"/>
  <c r="AG64" i="3"/>
  <c r="AG63" i="3"/>
  <c r="AG7" i="3"/>
  <c r="AA83" i="3"/>
  <c r="AA82" i="3"/>
  <c r="AA81" i="3"/>
  <c r="AA80" i="3"/>
  <c r="AA79" i="3"/>
  <c r="AA78" i="3"/>
  <c r="AA77" i="3"/>
  <c r="AA76" i="3"/>
  <c r="AA75" i="3"/>
  <c r="AA74" i="3"/>
  <c r="AA73" i="3"/>
  <c r="AA72" i="3"/>
  <c r="AA71" i="3"/>
  <c r="AA70" i="3"/>
  <c r="AA69" i="3"/>
  <c r="AA68" i="3"/>
  <c r="AA7" i="3"/>
  <c r="U83" i="3"/>
  <c r="U82" i="3"/>
  <c r="U81" i="3"/>
  <c r="U80" i="3"/>
  <c r="U79" i="3"/>
  <c r="U78" i="3"/>
  <c r="U77" i="3"/>
  <c r="U76" i="3"/>
  <c r="U75" i="3"/>
  <c r="U74" i="3"/>
  <c r="U73" i="3"/>
  <c r="U72" i="3"/>
  <c r="U71" i="3"/>
  <c r="U70" i="3"/>
  <c r="U69" i="3"/>
  <c r="U68" i="3"/>
  <c r="U67" i="3"/>
  <c r="U66" i="3"/>
  <c r="U65" i="3"/>
  <c r="U7" i="3"/>
  <c r="O83" i="3"/>
  <c r="O82" i="3"/>
  <c r="O81" i="3"/>
  <c r="O80" i="3"/>
  <c r="O79" i="3"/>
  <c r="O78" i="3"/>
  <c r="O77" i="3"/>
  <c r="O76" i="3"/>
  <c r="O75" i="3"/>
  <c r="O74" i="3"/>
  <c r="O73" i="3"/>
  <c r="O72" i="3"/>
  <c r="O71" i="3"/>
  <c r="O70" i="3"/>
  <c r="O69" i="3"/>
  <c r="O68" i="3"/>
  <c r="O67" i="3"/>
  <c r="O66" i="3"/>
  <c r="O7" i="3"/>
  <c r="I83" i="3"/>
  <c r="I82" i="3"/>
  <c r="I81" i="3"/>
  <c r="I80" i="3"/>
  <c r="I79" i="3"/>
  <c r="I78" i="3"/>
  <c r="I77" i="3"/>
  <c r="I76" i="3"/>
  <c r="I75" i="3"/>
  <c r="I74" i="3"/>
  <c r="I73" i="3"/>
  <c r="I72" i="3"/>
  <c r="I71" i="3"/>
  <c r="I70" i="3"/>
  <c r="I69" i="3"/>
  <c r="I68" i="3"/>
  <c r="I67" i="3"/>
  <c r="I66" i="3"/>
  <c r="I65" i="3"/>
  <c r="I64" i="3"/>
  <c r="I63" i="3"/>
  <c r="I62" i="3"/>
  <c r="I7" i="3"/>
  <c r="AS60" i="10" l="1"/>
  <c r="P128" i="20"/>
  <c r="AS210" i="10"/>
  <c r="AJ216" i="10"/>
  <c r="L25" i="1"/>
  <c r="L27" i="1" s="1"/>
  <c r="AB128" i="20"/>
  <c r="AH128" i="20"/>
  <c r="AJ128" i="20" s="1"/>
  <c r="G4" i="10"/>
  <c r="I8" i="1"/>
  <c r="M11" i="10" s="1"/>
  <c r="O11" i="10" s="1"/>
  <c r="I22" i="1"/>
  <c r="L8" i="1"/>
  <c r="V11" i="10" s="1"/>
  <c r="X11" i="10" s="1"/>
  <c r="L22" i="1"/>
  <c r="AM9" i="10"/>
  <c r="AS9" i="10" s="1"/>
  <c r="BN1" i="8"/>
  <c r="BN1" i="7"/>
  <c r="BN1" i="3"/>
  <c r="J8" i="1"/>
  <c r="P11" i="10" s="1"/>
  <c r="R11" i="10" s="1"/>
  <c r="J22" i="1"/>
  <c r="AC44" i="10"/>
  <c r="AC209" i="10" s="1"/>
  <c r="M124" i="10"/>
  <c r="O124" i="10" s="1"/>
  <c r="AP216" i="10"/>
  <c r="O5" i="15"/>
  <c r="BY6" i="8"/>
  <c r="AU6" i="8"/>
  <c r="N44" i="10"/>
  <c r="BG6" i="8"/>
  <c r="BS6" i="8"/>
  <c r="BA6" i="8"/>
  <c r="BM6" i="8"/>
  <c r="AQ122" i="20"/>
  <c r="AS122" i="20"/>
  <c r="BG6" i="7"/>
  <c r="BA6" i="7"/>
  <c r="AF44" i="10"/>
  <c r="AF209" i="10" s="1"/>
  <c r="AQ113" i="20"/>
  <c r="BY6" i="7"/>
  <c r="AU6" i="7"/>
  <c r="BM6" i="7"/>
  <c r="T44" i="10"/>
  <c r="T209" i="10" s="1"/>
  <c r="BS6" i="7"/>
  <c r="AJ82" i="10"/>
  <c r="L82" i="10"/>
  <c r="AL44" i="10"/>
  <c r="U83" i="10"/>
  <c r="Y11" i="10"/>
  <c r="AA11" i="10" s="1"/>
  <c r="AN128" i="20"/>
  <c r="AN124" i="20" s="1"/>
  <c r="AP124" i="20" s="1"/>
  <c r="V128" i="20"/>
  <c r="X128" i="20" s="1"/>
  <c r="M128" i="20"/>
  <c r="O128" i="20" s="1"/>
  <c r="AK128" i="10"/>
  <c r="AM128" i="10" s="1"/>
  <c r="Y128" i="10"/>
  <c r="AA128" i="10" s="1"/>
  <c r="S128" i="20"/>
  <c r="S124" i="20" s="1"/>
  <c r="U124" i="20" s="1"/>
  <c r="G128" i="10"/>
  <c r="G124" i="10" s="1"/>
  <c r="I124" i="10" s="1"/>
  <c r="M54" i="20"/>
  <c r="M50" i="20" s="1"/>
  <c r="O50" i="20" s="1"/>
  <c r="AK54" i="10"/>
  <c r="AM54" i="10" s="1"/>
  <c r="V54" i="20"/>
  <c r="X54" i="20" s="1"/>
  <c r="J54" i="10"/>
  <c r="L54" i="10" s="1"/>
  <c r="AB54" i="20"/>
  <c r="AB50" i="20" s="1"/>
  <c r="AD50" i="20" s="1"/>
  <c r="Y54" i="10"/>
  <c r="Y50" i="10" s="1"/>
  <c r="AA50" i="10" s="1"/>
  <c r="S54" i="20"/>
  <c r="S50" i="20" s="1"/>
  <c r="U50" i="20" s="1"/>
  <c r="P54" i="10"/>
  <c r="R54" i="10" s="1"/>
  <c r="AN54" i="20"/>
  <c r="AP54" i="20" s="1"/>
  <c r="AE54" i="20"/>
  <c r="AG54" i="20" s="1"/>
  <c r="AH54" i="20"/>
  <c r="AH50" i="20" s="1"/>
  <c r="AJ50" i="20" s="1"/>
  <c r="G54" i="20"/>
  <c r="G50" i="20" s="1"/>
  <c r="AK124" i="10"/>
  <c r="AM124" i="10" s="1"/>
  <c r="AQ191" i="10"/>
  <c r="AS142" i="10"/>
  <c r="AQ9" i="10"/>
  <c r="S128" i="10"/>
  <c r="U128" i="10" s="1"/>
  <c r="J118" i="10"/>
  <c r="L118" i="10" s="1"/>
  <c r="AN54" i="10"/>
  <c r="AP54" i="10" s="1"/>
  <c r="H28" i="1"/>
  <c r="P28" i="1"/>
  <c r="AH167" i="20" s="1"/>
  <c r="O28" i="1"/>
  <c r="AE167" i="20" s="1"/>
  <c r="M28" i="1"/>
  <c r="Y167" i="20" s="1"/>
  <c r="J28" i="1"/>
  <c r="P167" i="20" s="1"/>
  <c r="L28" i="1"/>
  <c r="V167" i="20" s="1"/>
  <c r="N28" i="1"/>
  <c r="AB167" i="20" s="1"/>
  <c r="I28" i="1"/>
  <c r="M167" i="20" s="1"/>
  <c r="K28" i="1"/>
  <c r="S167" i="20" s="1"/>
  <c r="R28" i="1"/>
  <c r="AN167" i="20" s="1"/>
  <c r="Q28" i="1"/>
  <c r="AK167" i="20" s="1"/>
  <c r="AS192" i="10"/>
  <c r="AD216" i="10"/>
  <c r="AB215" i="10"/>
  <c r="AD215" i="10" s="1"/>
  <c r="AS198" i="10"/>
  <c r="AN58" i="20"/>
  <c r="AN57" i="20" s="1"/>
  <c r="AP57" i="20" s="1"/>
  <c r="AR110" i="10"/>
  <c r="AE118" i="10"/>
  <c r="AG118" i="10" s="1"/>
  <c r="AN118" i="10"/>
  <c r="AN114" i="10" s="1"/>
  <c r="AP114" i="10" s="1"/>
  <c r="G128" i="20"/>
  <c r="G124" i="20" s="1"/>
  <c r="AK54" i="20"/>
  <c r="AK50" i="20" s="1"/>
  <c r="AM50" i="20" s="1"/>
  <c r="Y54" i="20"/>
  <c r="Y50" i="20" s="1"/>
  <c r="AA50" i="20" s="1"/>
  <c r="V54" i="10"/>
  <c r="V50" i="10" s="1"/>
  <c r="X50" i="10" s="1"/>
  <c r="AE124" i="10"/>
  <c r="AG124" i="10" s="1"/>
  <c r="V124" i="10"/>
  <c r="X124" i="10" s="1"/>
  <c r="AS104" i="10"/>
  <c r="AA83" i="10"/>
  <c r="AS69" i="10"/>
  <c r="AQ126" i="10"/>
  <c r="AN128" i="10"/>
  <c r="J124" i="10"/>
  <c r="L124" i="10" s="1"/>
  <c r="Y128" i="20"/>
  <c r="Y124" i="20" s="1"/>
  <c r="AA124" i="20" s="1"/>
  <c r="R128" i="10"/>
  <c r="O128" i="10"/>
  <c r="M54" i="10"/>
  <c r="O54" i="10" s="1"/>
  <c r="S54" i="10"/>
  <c r="U54" i="10" s="1"/>
  <c r="J54" i="20"/>
  <c r="L54" i="20" s="1"/>
  <c r="P54" i="20"/>
  <c r="AE54" i="10"/>
  <c r="AG54" i="10" s="1"/>
  <c r="AH54" i="10"/>
  <c r="AJ54" i="10" s="1"/>
  <c r="AK114" i="10"/>
  <c r="AM114" i="10" s="1"/>
  <c r="S118" i="10"/>
  <c r="U118" i="10" s="1"/>
  <c r="M118" i="10"/>
  <c r="AK118" i="20"/>
  <c r="AK114" i="20" s="1"/>
  <c r="AM114" i="20" s="1"/>
  <c r="P118" i="10"/>
  <c r="V118" i="10"/>
  <c r="X118" i="10" s="1"/>
  <c r="AH114" i="10"/>
  <c r="AJ114" i="10" s="1"/>
  <c r="Y114" i="10"/>
  <c r="AA114" i="10" s="1"/>
  <c r="AB54" i="10"/>
  <c r="AD54" i="10" s="1"/>
  <c r="G54" i="10"/>
  <c r="G50" i="10" s="1"/>
  <c r="I50" i="10" s="1"/>
  <c r="AQ52" i="10"/>
  <c r="BY11" i="3"/>
  <c r="BY15" i="3"/>
  <c r="BY19" i="3"/>
  <c r="BY23" i="3"/>
  <c r="BY27" i="3"/>
  <c r="BY31" i="3"/>
  <c r="BS10" i="3"/>
  <c r="BS14" i="3"/>
  <c r="BS18" i="3"/>
  <c r="BS22" i="3"/>
  <c r="BS26" i="3"/>
  <c r="BS30" i="3"/>
  <c r="BM10" i="3"/>
  <c r="BM14" i="3"/>
  <c r="BM18" i="3"/>
  <c r="BM22" i="3"/>
  <c r="BM26" i="3"/>
  <c r="BM30" i="3"/>
  <c r="BM34" i="3"/>
  <c r="BG12" i="3"/>
  <c r="BG16" i="3"/>
  <c r="BG20" i="3"/>
  <c r="BG24" i="3"/>
  <c r="BG28" i="3"/>
  <c r="BG32" i="3"/>
  <c r="BA10" i="3"/>
  <c r="BA14" i="3"/>
  <c r="BA18" i="3"/>
  <c r="BA22" i="3"/>
  <c r="BA26" i="3"/>
  <c r="BA30" i="3"/>
  <c r="AU8" i="3"/>
  <c r="AU13" i="3"/>
  <c r="AU17" i="3"/>
  <c r="AU21" i="3"/>
  <c r="AU25" i="3"/>
  <c r="AU29" i="3"/>
  <c r="AU33" i="3"/>
  <c r="AO10" i="3"/>
  <c r="AO14" i="3"/>
  <c r="AO18" i="3"/>
  <c r="AO22" i="3"/>
  <c r="AO26" i="3"/>
  <c r="AO30" i="3"/>
  <c r="AI10" i="3"/>
  <c r="AI14" i="3"/>
  <c r="AI18" i="3"/>
  <c r="AI22" i="3"/>
  <c r="AI26" i="3"/>
  <c r="AI30" i="3"/>
  <c r="AC12" i="3"/>
  <c r="AC16" i="3"/>
  <c r="AC20" i="3"/>
  <c r="AC24" i="3"/>
  <c r="AC28" i="3"/>
  <c r="AC32" i="3"/>
  <c r="W12" i="3"/>
  <c r="W16" i="3"/>
  <c r="W20" i="3"/>
  <c r="W24" i="3"/>
  <c r="W28" i="3"/>
  <c r="W32" i="3"/>
  <c r="Q8" i="3"/>
  <c r="Q13" i="3"/>
  <c r="Q17" i="3"/>
  <c r="Q21" i="3"/>
  <c r="Q25" i="3"/>
  <c r="Q29" i="3"/>
  <c r="Q33" i="3"/>
  <c r="K8" i="3"/>
  <c r="K13" i="3"/>
  <c r="K17" i="3"/>
  <c r="K21" i="3"/>
  <c r="K25" i="3"/>
  <c r="K29" i="3"/>
  <c r="K33" i="3"/>
  <c r="BY8" i="3"/>
  <c r="BY13" i="3"/>
  <c r="BY17" i="3"/>
  <c r="BY21" i="3"/>
  <c r="BY25" i="3"/>
  <c r="BY29" i="3"/>
  <c r="BY33" i="3"/>
  <c r="BS12" i="3"/>
  <c r="BS16" i="3"/>
  <c r="BS20" i="3"/>
  <c r="BS24" i="3"/>
  <c r="BS28" i="3"/>
  <c r="BS32" i="3"/>
  <c r="BM12" i="3"/>
  <c r="BM16" i="3"/>
  <c r="BM20" i="3"/>
  <c r="BM24" i="3"/>
  <c r="BM28" i="3"/>
  <c r="BM32" i="3"/>
  <c r="BG10" i="3"/>
  <c r="BG14" i="3"/>
  <c r="BG18" i="3"/>
  <c r="BG22" i="3"/>
  <c r="BG26" i="3"/>
  <c r="BG30" i="3"/>
  <c r="BA12" i="3"/>
  <c r="BA16" i="3"/>
  <c r="BA20" i="3"/>
  <c r="BA24" i="3"/>
  <c r="BA28" i="3"/>
  <c r="BA32" i="3"/>
  <c r="AU11" i="3"/>
  <c r="AU15" i="3"/>
  <c r="AU19" i="3"/>
  <c r="AU23" i="3"/>
  <c r="AU27" i="3"/>
  <c r="AU31" i="3"/>
  <c r="AO12" i="3"/>
  <c r="AO16" i="3"/>
  <c r="AO20" i="3"/>
  <c r="AO24" i="3"/>
  <c r="AO28" i="3"/>
  <c r="AO32" i="3"/>
  <c r="AI31" i="3"/>
  <c r="AI12" i="3"/>
  <c r="AI16" i="3"/>
  <c r="AI20" i="3"/>
  <c r="AI24" i="3"/>
  <c r="AI28" i="3"/>
  <c r="AC10" i="3"/>
  <c r="AC14" i="3"/>
  <c r="AC18" i="3"/>
  <c r="AC22" i="3"/>
  <c r="AC26" i="3"/>
  <c r="AC30" i="3"/>
  <c r="W10" i="3"/>
  <c r="W14" i="3"/>
  <c r="W18" i="3"/>
  <c r="W22" i="3"/>
  <c r="W26" i="3"/>
  <c r="W30" i="3"/>
  <c r="Q11" i="3"/>
  <c r="Q15" i="3"/>
  <c r="Q19" i="3"/>
  <c r="Q23" i="3"/>
  <c r="Q27" i="3"/>
  <c r="Q31" i="3"/>
  <c r="K11" i="3"/>
  <c r="K15" i="3"/>
  <c r="K19" i="3"/>
  <c r="K23" i="3"/>
  <c r="K27" i="3"/>
  <c r="K31" i="3"/>
  <c r="BY14" i="3"/>
  <c r="BY22" i="3"/>
  <c r="BY30" i="3"/>
  <c r="BS13" i="3"/>
  <c r="BS21" i="3"/>
  <c r="BS29" i="3"/>
  <c r="BM13" i="3"/>
  <c r="BM21" i="3"/>
  <c r="BM29" i="3"/>
  <c r="BG11" i="3"/>
  <c r="BG19" i="3"/>
  <c r="BG27" i="3"/>
  <c r="BA15" i="3"/>
  <c r="BA23" i="3"/>
  <c r="BA31" i="3"/>
  <c r="AU14" i="3"/>
  <c r="AU22" i="3"/>
  <c r="AU30" i="3"/>
  <c r="AO8" i="3"/>
  <c r="AO17" i="3"/>
  <c r="AO25" i="3"/>
  <c r="AO33" i="3"/>
  <c r="AI11" i="3"/>
  <c r="AI19" i="3"/>
  <c r="AI27" i="3"/>
  <c r="AC13" i="3"/>
  <c r="AC21" i="3"/>
  <c r="AC29" i="3"/>
  <c r="W13" i="3"/>
  <c r="W21" i="3"/>
  <c r="W29" i="3"/>
  <c r="Q16" i="3"/>
  <c r="Q24" i="3"/>
  <c r="Q32" i="3"/>
  <c r="K10" i="3"/>
  <c r="K18" i="3"/>
  <c r="K26" i="3"/>
  <c r="K34" i="3"/>
  <c r="BY12" i="3"/>
  <c r="BY20" i="3"/>
  <c r="BY28" i="3"/>
  <c r="BS11" i="3"/>
  <c r="BS19" i="3"/>
  <c r="BS27" i="3"/>
  <c r="BM11" i="3"/>
  <c r="BM19" i="3"/>
  <c r="BM27" i="3"/>
  <c r="BG8" i="3"/>
  <c r="BG17" i="3"/>
  <c r="BG25" i="3"/>
  <c r="BA13" i="3"/>
  <c r="BA21" i="3"/>
  <c r="BA29" i="3"/>
  <c r="AU12" i="3"/>
  <c r="AU20" i="3"/>
  <c r="AU28" i="3"/>
  <c r="AO15" i="3"/>
  <c r="AO23" i="3"/>
  <c r="AO31" i="3"/>
  <c r="AI8" i="3"/>
  <c r="AI17" i="3"/>
  <c r="AI25" i="3"/>
  <c r="AC11" i="3"/>
  <c r="AC19" i="3"/>
  <c r="AC27" i="3"/>
  <c r="W11" i="3"/>
  <c r="W19" i="3"/>
  <c r="W27" i="3"/>
  <c r="Q14" i="3"/>
  <c r="Q22" i="3"/>
  <c r="Q30" i="3"/>
  <c r="K16" i="3"/>
  <c r="K24" i="3"/>
  <c r="K32" i="3"/>
  <c r="BY10" i="3"/>
  <c r="BY18" i="3"/>
  <c r="BY26" i="3"/>
  <c r="BS8" i="3"/>
  <c r="BS17" i="3"/>
  <c r="BS25" i="3"/>
  <c r="BM8" i="3"/>
  <c r="BM17" i="3"/>
  <c r="BM25" i="3"/>
  <c r="BM33" i="3"/>
  <c r="BG15" i="3"/>
  <c r="BG23" i="3"/>
  <c r="BG31" i="3"/>
  <c r="BA11" i="3"/>
  <c r="BA19" i="3"/>
  <c r="BA27" i="3"/>
  <c r="AU10" i="3"/>
  <c r="AU18" i="3"/>
  <c r="AU26" i="3"/>
  <c r="AO13" i="3"/>
  <c r="AO21" i="3"/>
  <c r="AO29" i="3"/>
  <c r="AI15" i="3"/>
  <c r="AI23" i="3"/>
  <c r="AC8" i="3"/>
  <c r="AC17" i="3"/>
  <c r="AC25" i="3"/>
  <c r="W8" i="3"/>
  <c r="W17" i="3"/>
  <c r="W25" i="3"/>
  <c r="W33" i="3"/>
  <c r="Q12" i="3"/>
  <c r="Q20" i="3"/>
  <c r="Q28" i="3"/>
  <c r="K14" i="3"/>
  <c r="K22" i="3"/>
  <c r="K30" i="3"/>
  <c r="BY16" i="3"/>
  <c r="BY24" i="3"/>
  <c r="BY32" i="3"/>
  <c r="BS15" i="3"/>
  <c r="BS23" i="3"/>
  <c r="BS31" i="3"/>
  <c r="BM15" i="3"/>
  <c r="BM23" i="3"/>
  <c r="BM31" i="3"/>
  <c r="BG13" i="3"/>
  <c r="BG21" i="3"/>
  <c r="BG29" i="3"/>
  <c r="BA8" i="3"/>
  <c r="BA17" i="3"/>
  <c r="BA25" i="3"/>
  <c r="BA33" i="3"/>
  <c r="AU16" i="3"/>
  <c r="AU24" i="3"/>
  <c r="AU32" i="3"/>
  <c r="AO11" i="3"/>
  <c r="AO19" i="3"/>
  <c r="AO27" i="3"/>
  <c r="AI13" i="3"/>
  <c r="AI21" i="3"/>
  <c r="AI29" i="3"/>
  <c r="AC15" i="3"/>
  <c r="AC23" i="3"/>
  <c r="AC31" i="3"/>
  <c r="W15" i="3"/>
  <c r="W23" i="3"/>
  <c r="W31" i="3"/>
  <c r="Q10" i="3"/>
  <c r="Q18" i="3"/>
  <c r="Q26" i="3"/>
  <c r="Q34" i="3"/>
  <c r="K12" i="3"/>
  <c r="K20" i="3"/>
  <c r="K28" i="3"/>
  <c r="AK58" i="10"/>
  <c r="AM58" i="10" s="1"/>
  <c r="M58" i="20"/>
  <c r="O58" i="20" s="1"/>
  <c r="S58" i="20"/>
  <c r="U58" i="20" s="1"/>
  <c r="AH58" i="10"/>
  <c r="AH57" i="10" s="1"/>
  <c r="AJ57" i="10" s="1"/>
  <c r="AE58" i="20"/>
  <c r="AB58" i="20"/>
  <c r="Y57" i="20"/>
  <c r="AA57" i="20" s="1"/>
  <c r="AA58" i="20"/>
  <c r="Y58" i="10"/>
  <c r="Y57" i="10" s="1"/>
  <c r="AA57" i="10" s="1"/>
  <c r="V58" i="20"/>
  <c r="P57" i="20"/>
  <c r="R57" i="20" s="1"/>
  <c r="R58" i="20"/>
  <c r="P58" i="10"/>
  <c r="P57" i="10" s="1"/>
  <c r="R57" i="10" s="1"/>
  <c r="J58" i="20"/>
  <c r="J57" i="20" s="1"/>
  <c r="L57" i="20" s="1"/>
  <c r="AM58" i="20"/>
  <c r="AJ58" i="20"/>
  <c r="AH57" i="20"/>
  <c r="AJ57" i="20" s="1"/>
  <c r="I116" i="10"/>
  <c r="AS116" i="10" s="1"/>
  <c r="AQ116" i="10"/>
  <c r="AS93" i="10"/>
  <c r="I52" i="10"/>
  <c r="AS52" i="10" s="1"/>
  <c r="AQ67" i="20"/>
  <c r="G82" i="10"/>
  <c r="AQ83" i="10"/>
  <c r="H82" i="10"/>
  <c r="AR83" i="10"/>
  <c r="AS160" i="10"/>
  <c r="AS67" i="10"/>
  <c r="AS171" i="10"/>
  <c r="AS176" i="10"/>
  <c r="AS84" i="10"/>
  <c r="AS87" i="10"/>
  <c r="AH124" i="10"/>
  <c r="AJ124" i="10" s="1"/>
  <c r="AS75" i="10"/>
  <c r="AM118" i="10"/>
  <c r="AB124" i="10"/>
  <c r="AD124" i="10" s="1"/>
  <c r="AQ67" i="10"/>
  <c r="AQ132" i="10"/>
  <c r="AS72" i="10"/>
  <c r="AQ131" i="20"/>
  <c r="AS63" i="10"/>
  <c r="AS138" i="10"/>
  <c r="L58" i="10"/>
  <c r="J57" i="10"/>
  <c r="L57" i="10" s="1"/>
  <c r="AB114" i="10"/>
  <c r="AD114" i="10" s="1"/>
  <c r="AD118" i="10"/>
  <c r="AB118" i="20"/>
  <c r="AD118" i="20" s="1"/>
  <c r="AQ123" i="10"/>
  <c r="AQ122" i="10"/>
  <c r="I113" i="10"/>
  <c r="AS113" i="10" s="1"/>
  <c r="AQ113" i="10"/>
  <c r="AQ112" i="10"/>
  <c r="AG132" i="10"/>
  <c r="AE131" i="10"/>
  <c r="AG131" i="10" s="1"/>
  <c r="AD58" i="10"/>
  <c r="AB57" i="10"/>
  <c r="AD57" i="10" s="1"/>
  <c r="AG58" i="10"/>
  <c r="AE57" i="10"/>
  <c r="AG57" i="10" s="1"/>
  <c r="AM132" i="10"/>
  <c r="AK131" i="10"/>
  <c r="AM131" i="10" s="1"/>
  <c r="X58" i="10"/>
  <c r="V57" i="10"/>
  <c r="X57" i="10" s="1"/>
  <c r="AB131" i="10"/>
  <c r="AD131" i="10" s="1"/>
  <c r="AD132" i="10"/>
  <c r="M57" i="10"/>
  <c r="O57" i="10" s="1"/>
  <c r="O58" i="10"/>
  <c r="AP58" i="10"/>
  <c r="AN57" i="10"/>
  <c r="AP57" i="10" s="1"/>
  <c r="I57" i="20"/>
  <c r="J131" i="10"/>
  <c r="L131" i="10" s="1"/>
  <c r="L132" i="10"/>
  <c r="AN131" i="10"/>
  <c r="AP131" i="10" s="1"/>
  <c r="AP132" i="10"/>
  <c r="I132" i="10"/>
  <c r="G131" i="10"/>
  <c r="V131" i="10"/>
  <c r="X131" i="10" s="1"/>
  <c r="X132" i="10"/>
  <c r="I58" i="10"/>
  <c r="G57" i="10"/>
  <c r="O132" i="10"/>
  <c r="M131" i="10"/>
  <c r="O131" i="10" s="1"/>
  <c r="AS132" i="20"/>
  <c r="U132" i="10"/>
  <c r="S131" i="10"/>
  <c r="U131" i="10" s="1"/>
  <c r="AH131" i="10"/>
  <c r="AJ131" i="10" s="1"/>
  <c r="AJ132" i="10"/>
  <c r="U58" i="10"/>
  <c r="S57" i="10"/>
  <c r="U57" i="10" s="1"/>
  <c r="I131" i="20"/>
  <c r="AS131" i="20" s="1"/>
  <c r="AA132" i="10"/>
  <c r="Y131" i="10"/>
  <c r="AA131" i="10" s="1"/>
  <c r="P131" i="10"/>
  <c r="R131" i="10" s="1"/>
  <c r="R132" i="10"/>
  <c r="I122" i="10"/>
  <c r="AS122" i="10" s="1"/>
  <c r="I123" i="10"/>
  <c r="AS123" i="10" s="1"/>
  <c r="I126" i="10"/>
  <c r="AS126" i="10" s="1"/>
  <c r="I116" i="20"/>
  <c r="AS116" i="20" s="1"/>
  <c r="I112" i="10"/>
  <c r="AS112" i="10" s="1"/>
  <c r="I113" i="20"/>
  <c r="AS113" i="20" s="1"/>
  <c r="BY34" i="3"/>
  <c r="BY38" i="3"/>
  <c r="BY42" i="3"/>
  <c r="BY46" i="3"/>
  <c r="BY50" i="3"/>
  <c r="BS34" i="3"/>
  <c r="BS38" i="3"/>
  <c r="BS42" i="3"/>
  <c r="BS46" i="3"/>
  <c r="BS50" i="3"/>
  <c r="BM38" i="3"/>
  <c r="BM42" i="3"/>
  <c r="BM46" i="3"/>
  <c r="BM50" i="3"/>
  <c r="BG34" i="3"/>
  <c r="BG38" i="3"/>
  <c r="BG42" i="3"/>
  <c r="BG46" i="3"/>
  <c r="BG50" i="3"/>
  <c r="BA36" i="3"/>
  <c r="BA40" i="3"/>
  <c r="BA44" i="3"/>
  <c r="BA48" i="3"/>
  <c r="BA52" i="3"/>
  <c r="AU34" i="3"/>
  <c r="AU38" i="3"/>
  <c r="AU42" i="3"/>
  <c r="AU46" i="3"/>
  <c r="AU50" i="3"/>
  <c r="AO34" i="3"/>
  <c r="AO38" i="3"/>
  <c r="AO42" i="3"/>
  <c r="AO46" i="3"/>
  <c r="AO50" i="3"/>
  <c r="AI35" i="3"/>
  <c r="AI39" i="3"/>
  <c r="AI43" i="3"/>
  <c r="AI47" i="3"/>
  <c r="AI51" i="3"/>
  <c r="AI55" i="3"/>
  <c r="AI59" i="3"/>
  <c r="AC33" i="3"/>
  <c r="AC37" i="3"/>
  <c r="AC41" i="3"/>
  <c r="AC45" i="3"/>
  <c r="AC49" i="3"/>
  <c r="W36" i="3"/>
  <c r="W40" i="3"/>
  <c r="W44" i="3"/>
  <c r="W48" i="3"/>
  <c r="W52" i="3"/>
  <c r="Q38" i="3"/>
  <c r="Q42" i="3"/>
  <c r="Q46" i="3"/>
  <c r="Q50" i="3"/>
  <c r="K38" i="3"/>
  <c r="K42" i="3"/>
  <c r="K46" i="3"/>
  <c r="K50" i="3"/>
  <c r="K54" i="3"/>
  <c r="BY37" i="3"/>
  <c r="BY41" i="3"/>
  <c r="BY45" i="3"/>
  <c r="BY49" i="3"/>
  <c r="BY53" i="3"/>
  <c r="BS33" i="3"/>
  <c r="BS37" i="3"/>
  <c r="BS41" i="3"/>
  <c r="BS45" i="3"/>
  <c r="BS49" i="3"/>
  <c r="BS53" i="3"/>
  <c r="BM37" i="3"/>
  <c r="BM41" i="3"/>
  <c r="BM45" i="3"/>
  <c r="BM49" i="3"/>
  <c r="BM53" i="3"/>
  <c r="BG33" i="3"/>
  <c r="BG37" i="3"/>
  <c r="BG41" i="3"/>
  <c r="BG45" i="3"/>
  <c r="BG49" i="3"/>
  <c r="BA35" i="3"/>
  <c r="BA39" i="3"/>
  <c r="BA43" i="3"/>
  <c r="BA47" i="3"/>
  <c r="BA51" i="3"/>
  <c r="AU37" i="3"/>
  <c r="AU41" i="3"/>
  <c r="AU45" i="3"/>
  <c r="AU49" i="3"/>
  <c r="AO37" i="3"/>
  <c r="AO41" i="3"/>
  <c r="AO45" i="3"/>
  <c r="AO49" i="3"/>
  <c r="AI34" i="3"/>
  <c r="AI38" i="3"/>
  <c r="AI42" i="3"/>
  <c r="AI46" i="3"/>
  <c r="AI50" i="3"/>
  <c r="AI54" i="3"/>
  <c r="AI58" i="3"/>
  <c r="AC36" i="3"/>
  <c r="AC40" i="3"/>
  <c r="AC44" i="3"/>
  <c r="AC48" i="3"/>
  <c r="AC52" i="3"/>
  <c r="W35" i="3"/>
  <c r="W39" i="3"/>
  <c r="W43" i="3"/>
  <c r="W47" i="3"/>
  <c r="W51" i="3"/>
  <c r="W55" i="3"/>
  <c r="Q37" i="3"/>
  <c r="Q41" i="3"/>
  <c r="Q45" i="3"/>
  <c r="Q49" i="3"/>
  <c r="Q53" i="3"/>
  <c r="K37" i="3"/>
  <c r="K41" i="3"/>
  <c r="K45" i="3"/>
  <c r="K49" i="3"/>
  <c r="K53" i="3"/>
  <c r="BY36" i="3"/>
  <c r="BY40" i="3"/>
  <c r="BY44" i="3"/>
  <c r="BY48" i="3"/>
  <c r="BY52" i="3"/>
  <c r="BS36" i="3"/>
  <c r="BS40" i="3"/>
  <c r="BS44" i="3"/>
  <c r="BS48" i="3"/>
  <c r="BS52" i="3"/>
  <c r="BM36" i="3"/>
  <c r="BM40" i="3"/>
  <c r="BM44" i="3"/>
  <c r="BM48" i="3"/>
  <c r="BM52" i="3"/>
  <c r="BG36" i="3"/>
  <c r="BG40" i="3"/>
  <c r="BG44" i="3"/>
  <c r="BG48" i="3"/>
  <c r="BA34" i="3"/>
  <c r="BA38" i="3"/>
  <c r="BA42" i="3"/>
  <c r="BA46" i="3"/>
  <c r="BA50" i="3"/>
  <c r="AU36" i="3"/>
  <c r="AU40" i="3"/>
  <c r="AU44" i="3"/>
  <c r="AU48" i="3"/>
  <c r="AO36" i="3"/>
  <c r="AO40" i="3"/>
  <c r="AO44" i="3"/>
  <c r="AO48" i="3"/>
  <c r="AO52" i="3"/>
  <c r="AI33" i="3"/>
  <c r="AI37" i="3"/>
  <c r="AI41" i="3"/>
  <c r="AI45" i="3"/>
  <c r="AI49" i="3"/>
  <c r="AI53" i="3"/>
  <c r="AI57" i="3"/>
  <c r="AC35" i="3"/>
  <c r="AC39" i="3"/>
  <c r="AC43" i="3"/>
  <c r="AC47" i="3"/>
  <c r="AC51" i="3"/>
  <c r="W34" i="3"/>
  <c r="W38" i="3"/>
  <c r="W42" i="3"/>
  <c r="W46" i="3"/>
  <c r="W50" i="3"/>
  <c r="W54" i="3"/>
  <c r="Q36" i="3"/>
  <c r="Q40" i="3"/>
  <c r="Q44" i="3"/>
  <c r="Q48" i="3"/>
  <c r="Q52" i="3"/>
  <c r="K36" i="3"/>
  <c r="K40" i="3"/>
  <c r="K44" i="3"/>
  <c r="K48" i="3"/>
  <c r="K52" i="3"/>
  <c r="BY35" i="3"/>
  <c r="BY39" i="3"/>
  <c r="BY43" i="3"/>
  <c r="BY47" i="3"/>
  <c r="BY51" i="3"/>
  <c r="BS35" i="3"/>
  <c r="BS39" i="3"/>
  <c r="BS43" i="3"/>
  <c r="BS47" i="3"/>
  <c r="BS51" i="3"/>
  <c r="BM35" i="3"/>
  <c r="BM39" i="3"/>
  <c r="BM43" i="3"/>
  <c r="BM47" i="3"/>
  <c r="BM51" i="3"/>
  <c r="BG35" i="3"/>
  <c r="BG39" i="3"/>
  <c r="BG43" i="3"/>
  <c r="BG47" i="3"/>
  <c r="BG51" i="3"/>
  <c r="BA37" i="3"/>
  <c r="BA41" i="3"/>
  <c r="BA45" i="3"/>
  <c r="BA49" i="3"/>
  <c r="BA53" i="3"/>
  <c r="AU35" i="3"/>
  <c r="AU39" i="3"/>
  <c r="AU43" i="3"/>
  <c r="AU47" i="3"/>
  <c r="AU51" i="3"/>
  <c r="AO35" i="3"/>
  <c r="AO39" i="3"/>
  <c r="AO43" i="3"/>
  <c r="AO47" i="3"/>
  <c r="AO51" i="3"/>
  <c r="AI32" i="3"/>
  <c r="AI36" i="3"/>
  <c r="AI40" i="3"/>
  <c r="AI44" i="3"/>
  <c r="AI48" i="3"/>
  <c r="AI52" i="3"/>
  <c r="AI56" i="3"/>
  <c r="AC34" i="3"/>
  <c r="AC38" i="3"/>
  <c r="AC42" i="3"/>
  <c r="AC46" i="3"/>
  <c r="AC50" i="3"/>
  <c r="W37" i="3"/>
  <c r="W41" i="3"/>
  <c r="W45" i="3"/>
  <c r="W49" i="3"/>
  <c r="W53" i="3"/>
  <c r="Q35" i="3"/>
  <c r="Q39" i="3"/>
  <c r="Q43" i="3"/>
  <c r="Q47" i="3"/>
  <c r="Q51" i="3"/>
  <c r="K35" i="3"/>
  <c r="K39" i="3"/>
  <c r="K43" i="3"/>
  <c r="K47" i="3"/>
  <c r="K51" i="3"/>
  <c r="J48" i="20"/>
  <c r="L48" i="20" s="1"/>
  <c r="J48" i="10"/>
  <c r="L48" i="10" s="1"/>
  <c r="P48" i="20"/>
  <c r="R48" i="20" s="1"/>
  <c r="P48" i="10"/>
  <c r="R48" i="10" s="1"/>
  <c r="V48" i="20"/>
  <c r="X48" i="20" s="1"/>
  <c r="V48" i="10"/>
  <c r="X48" i="10" s="1"/>
  <c r="AB48" i="20"/>
  <c r="AD48" i="20" s="1"/>
  <c r="AB48" i="10"/>
  <c r="AD48" i="10" s="1"/>
  <c r="AH48" i="20"/>
  <c r="AJ48" i="20" s="1"/>
  <c r="AH48" i="10"/>
  <c r="AJ48" i="10" s="1"/>
  <c r="AN48" i="20"/>
  <c r="AP48" i="20" s="1"/>
  <c r="AN48" i="10"/>
  <c r="AP48" i="10" s="1"/>
  <c r="G49" i="20"/>
  <c r="G49" i="10"/>
  <c r="M49" i="20"/>
  <c r="O49" i="20" s="1"/>
  <c r="M49" i="10"/>
  <c r="O49" i="10" s="1"/>
  <c r="S49" i="20"/>
  <c r="U49" i="20" s="1"/>
  <c r="S49" i="10"/>
  <c r="U49" i="10" s="1"/>
  <c r="Y49" i="20"/>
  <c r="AA49" i="20" s="1"/>
  <c r="Y49" i="10"/>
  <c r="AA49" i="10" s="1"/>
  <c r="AE49" i="20"/>
  <c r="AG49" i="20" s="1"/>
  <c r="AE49" i="10"/>
  <c r="AG49" i="10" s="1"/>
  <c r="AK49" i="20"/>
  <c r="AM49" i="20" s="1"/>
  <c r="AK49" i="10"/>
  <c r="AM49" i="10" s="1"/>
  <c r="G48" i="20"/>
  <c r="G48" i="10"/>
  <c r="M48" i="20"/>
  <c r="O48" i="20" s="1"/>
  <c r="M48" i="10"/>
  <c r="O48" i="10" s="1"/>
  <c r="S48" i="20"/>
  <c r="U48" i="20" s="1"/>
  <c r="S48" i="10"/>
  <c r="U48" i="10" s="1"/>
  <c r="Y48" i="20"/>
  <c r="AA48" i="20" s="1"/>
  <c r="Y48" i="10"/>
  <c r="AA48" i="10" s="1"/>
  <c r="AE48" i="20"/>
  <c r="AG48" i="20" s="1"/>
  <c r="AE48" i="10"/>
  <c r="AG48" i="10" s="1"/>
  <c r="AK48" i="20"/>
  <c r="AM48" i="20" s="1"/>
  <c r="AK48" i="10"/>
  <c r="AM48" i="10" s="1"/>
  <c r="J49" i="20"/>
  <c r="L49" i="20" s="1"/>
  <c r="J49" i="10"/>
  <c r="L49" i="10" s="1"/>
  <c r="P49" i="20"/>
  <c r="R49" i="20" s="1"/>
  <c r="P49" i="10"/>
  <c r="R49" i="10" s="1"/>
  <c r="V49" i="20"/>
  <c r="X49" i="20" s="1"/>
  <c r="V49" i="10"/>
  <c r="X49" i="10" s="1"/>
  <c r="AB49" i="20"/>
  <c r="AD49" i="20" s="1"/>
  <c r="AB49" i="10"/>
  <c r="AD49" i="10" s="1"/>
  <c r="AH49" i="20"/>
  <c r="AJ49" i="20" s="1"/>
  <c r="AH49" i="10"/>
  <c r="AJ49" i="10" s="1"/>
  <c r="AN49" i="20"/>
  <c r="AP49" i="20" s="1"/>
  <c r="AN49" i="10"/>
  <c r="AP49" i="10" s="1"/>
  <c r="I52" i="20"/>
  <c r="AS52" i="20" s="1"/>
  <c r="Z44" i="10"/>
  <c r="Z209" i="10" s="1"/>
  <c r="AM128" i="20"/>
  <c r="AK124" i="20"/>
  <c r="AM124" i="20" s="1"/>
  <c r="AG128" i="20"/>
  <c r="AE124" i="20"/>
  <c r="AG124" i="20" s="1"/>
  <c r="AD128" i="20"/>
  <c r="AB124" i="20"/>
  <c r="AD124" i="20" s="1"/>
  <c r="U128" i="20"/>
  <c r="R128" i="20"/>
  <c r="P124" i="20"/>
  <c r="R124" i="20" s="1"/>
  <c r="L128" i="20"/>
  <c r="J124" i="20"/>
  <c r="L124" i="20" s="1"/>
  <c r="AP118" i="20"/>
  <c r="AN114" i="20"/>
  <c r="AP114" i="20" s="1"/>
  <c r="AJ118" i="20"/>
  <c r="AH114" i="20"/>
  <c r="AJ114" i="20" s="1"/>
  <c r="AG118" i="20"/>
  <c r="AE114" i="20"/>
  <c r="AG114" i="20" s="1"/>
  <c r="AA118" i="20"/>
  <c r="Y114" i="20"/>
  <c r="AA114" i="20" s="1"/>
  <c r="X118" i="20"/>
  <c r="V114" i="20"/>
  <c r="X114" i="20" s="1"/>
  <c r="U118" i="20"/>
  <c r="S114" i="20"/>
  <c r="U114" i="20" s="1"/>
  <c r="R118" i="20"/>
  <c r="P114" i="20"/>
  <c r="R114" i="20" s="1"/>
  <c r="O118" i="20"/>
  <c r="M114" i="20"/>
  <c r="O114" i="20" s="1"/>
  <c r="L118" i="20"/>
  <c r="J114" i="20"/>
  <c r="L114" i="20" s="1"/>
  <c r="G118" i="10"/>
  <c r="G114" i="10" s="1"/>
  <c r="G118" i="20"/>
  <c r="AE50" i="20"/>
  <c r="AG50" i="20" s="1"/>
  <c r="K82" i="3"/>
  <c r="BY57" i="3"/>
  <c r="BY61" i="3"/>
  <c r="BY65" i="3"/>
  <c r="BS54" i="3"/>
  <c r="BS58" i="3"/>
  <c r="BS62" i="3"/>
  <c r="BM54" i="3"/>
  <c r="BM58" i="3"/>
  <c r="BM62" i="3"/>
  <c r="BG55" i="3"/>
  <c r="BG59" i="3"/>
  <c r="BA57" i="3"/>
  <c r="BA61" i="3"/>
  <c r="BA65" i="3"/>
  <c r="AU52" i="3"/>
  <c r="AU56" i="3"/>
  <c r="AU60" i="3"/>
  <c r="AO53" i="3"/>
  <c r="AO57" i="3"/>
  <c r="AO61" i="3"/>
  <c r="AO65" i="3"/>
  <c r="AI60" i="3"/>
  <c r="AI64" i="3"/>
  <c r="AI68" i="3"/>
  <c r="AC54" i="3"/>
  <c r="AC58" i="3"/>
  <c r="W58" i="3"/>
  <c r="W62" i="3"/>
  <c r="Q57" i="3"/>
  <c r="Q61" i="3"/>
  <c r="Q65" i="3"/>
  <c r="K58" i="3"/>
  <c r="K62" i="3"/>
  <c r="BY56" i="3"/>
  <c r="BY60" i="3"/>
  <c r="BY64" i="3"/>
  <c r="BS57" i="3"/>
  <c r="BS61" i="3"/>
  <c r="BM57" i="3"/>
  <c r="BM61" i="3"/>
  <c r="BG54" i="3"/>
  <c r="BG58" i="3"/>
  <c r="BG62" i="3"/>
  <c r="BA56" i="3"/>
  <c r="BA60" i="3"/>
  <c r="BA64" i="3"/>
  <c r="AU55" i="3"/>
  <c r="AU59" i="3"/>
  <c r="AO56" i="3"/>
  <c r="AO60" i="3"/>
  <c r="AO64" i="3"/>
  <c r="AI63" i="3"/>
  <c r="AI67" i="3"/>
  <c r="AC53" i="3"/>
  <c r="AC57" i="3"/>
  <c r="W57" i="3"/>
  <c r="W61" i="3"/>
  <c r="Q56" i="3"/>
  <c r="Q60" i="3"/>
  <c r="Q64" i="3"/>
  <c r="K57" i="3"/>
  <c r="K61" i="3"/>
  <c r="BY55" i="3"/>
  <c r="BY59" i="3"/>
  <c r="BY63" i="3"/>
  <c r="BS56" i="3"/>
  <c r="BS60" i="3"/>
  <c r="BS64" i="3"/>
  <c r="BM56" i="3"/>
  <c r="BM60" i="3"/>
  <c r="BG53" i="3"/>
  <c r="BG57" i="3"/>
  <c r="BG61" i="3"/>
  <c r="BA55" i="3"/>
  <c r="BA59" i="3"/>
  <c r="BA63" i="3"/>
  <c r="AU54" i="3"/>
  <c r="AU58" i="3"/>
  <c r="AO55" i="3"/>
  <c r="AO59" i="3"/>
  <c r="AO63" i="3"/>
  <c r="AI62" i="3"/>
  <c r="AI66" i="3"/>
  <c r="AC56" i="3"/>
  <c r="AC60" i="3"/>
  <c r="W56" i="3"/>
  <c r="W60" i="3"/>
  <c r="Q55" i="3"/>
  <c r="Q59" i="3"/>
  <c r="Q63" i="3"/>
  <c r="Q67" i="3"/>
  <c r="K56" i="3"/>
  <c r="K60" i="3"/>
  <c r="BY54" i="3"/>
  <c r="BY58" i="3"/>
  <c r="BY62" i="3"/>
  <c r="BS55" i="3"/>
  <c r="BS59" i="3"/>
  <c r="BS63" i="3"/>
  <c r="BM55" i="3"/>
  <c r="BM59" i="3"/>
  <c r="BM63" i="3"/>
  <c r="BG52" i="3"/>
  <c r="BG56" i="3"/>
  <c r="BG60" i="3"/>
  <c r="BA54" i="3"/>
  <c r="BA58" i="3"/>
  <c r="BA62" i="3"/>
  <c r="AU53" i="3"/>
  <c r="AU57" i="3"/>
  <c r="AU61" i="3"/>
  <c r="AO54" i="3"/>
  <c r="AO58" i="3"/>
  <c r="AO62" i="3"/>
  <c r="AI61" i="3"/>
  <c r="AI65" i="3"/>
  <c r="AC55" i="3"/>
  <c r="AC59" i="3"/>
  <c r="W59" i="3"/>
  <c r="W63" i="3"/>
  <c r="Q54" i="3"/>
  <c r="Q58" i="3"/>
  <c r="Q62" i="3"/>
  <c r="Q66" i="3"/>
  <c r="K55" i="3"/>
  <c r="K59" i="3"/>
  <c r="V4" i="20"/>
  <c r="X4" i="20" s="1"/>
  <c r="X18" i="20"/>
  <c r="AE18" i="20"/>
  <c r="P4" i="20"/>
  <c r="R4" i="20" s="1"/>
  <c r="R18" i="20"/>
  <c r="AN4" i="20"/>
  <c r="AP4" i="20" s="1"/>
  <c r="AP18" i="20"/>
  <c r="M18" i="20"/>
  <c r="AA18" i="20"/>
  <c r="Y4" i="20"/>
  <c r="AA4" i="20" s="1"/>
  <c r="J18" i="20"/>
  <c r="U18" i="20"/>
  <c r="S4" i="20"/>
  <c r="U4" i="20" s="1"/>
  <c r="AB4" i="20"/>
  <c r="AD4" i="20" s="1"/>
  <c r="AD18" i="20"/>
  <c r="AH4" i="20"/>
  <c r="AJ4" i="20" s="1"/>
  <c r="AJ18" i="20"/>
  <c r="AK18" i="20"/>
  <c r="AS5" i="10"/>
  <c r="S82" i="10"/>
  <c r="U82" i="10" s="1"/>
  <c r="AS217" i="10"/>
  <c r="AR215" i="10"/>
  <c r="AS32" i="10"/>
  <c r="AQ20" i="10"/>
  <c r="AS21" i="10"/>
  <c r="AG83" i="10"/>
  <c r="R82" i="10"/>
  <c r="R83" i="10"/>
  <c r="I83" i="10"/>
  <c r="AR20" i="10"/>
  <c r="I20" i="10"/>
  <c r="AS20" i="10" s="1"/>
  <c r="AS38" i="10"/>
  <c r="U67" i="20"/>
  <c r="AP67" i="20"/>
  <c r="AG67" i="20"/>
  <c r="O67" i="20"/>
  <c r="R67" i="20"/>
  <c r="X67" i="20"/>
  <c r="AM67" i="20"/>
  <c r="AD67" i="20"/>
  <c r="AJ67" i="20"/>
  <c r="AS69" i="20"/>
  <c r="L67" i="20"/>
  <c r="AA67" i="20"/>
  <c r="AP148" i="20"/>
  <c r="AS148" i="20" s="1"/>
  <c r="AM156" i="10"/>
  <c r="AJ156" i="20"/>
  <c r="AH154" i="20"/>
  <c r="AM156" i="20"/>
  <c r="AK154" i="20"/>
  <c r="L83" i="10"/>
  <c r="O83" i="10"/>
  <c r="AQ216" i="10"/>
  <c r="G215" i="10"/>
  <c r="AM83" i="10"/>
  <c r="AP83" i="10"/>
  <c r="AJ83" i="10"/>
  <c r="X83" i="10"/>
  <c r="V82" i="10"/>
  <c r="AD83" i="10"/>
  <c r="AB82" i="10"/>
  <c r="AD82" i="10" s="1"/>
  <c r="L11" i="10"/>
  <c r="AM150" i="10"/>
  <c r="AK148" i="10"/>
  <c r="AJ156" i="10"/>
  <c r="AH154" i="10"/>
  <c r="AJ154" i="10" s="1"/>
  <c r="AJ150" i="10"/>
  <c r="AH148" i="10"/>
  <c r="AP150" i="10"/>
  <c r="AN148" i="10"/>
  <c r="N209" i="10"/>
  <c r="AI209" i="10"/>
  <c r="Q209" i="10"/>
  <c r="AR4" i="10"/>
  <c r="I4" i="10"/>
  <c r="AL209" i="10"/>
  <c r="W209" i="10"/>
  <c r="AO209" i="10"/>
  <c r="K209" i="10"/>
  <c r="AO6" i="8"/>
  <c r="AI6" i="8"/>
  <c r="AC6" i="8"/>
  <c r="K6" i="8"/>
  <c r="W6" i="8"/>
  <c r="Q6" i="8"/>
  <c r="AO6" i="7"/>
  <c r="W6" i="7"/>
  <c r="Q6" i="7"/>
  <c r="K6" i="7"/>
  <c r="AI6" i="7"/>
  <c r="AC6" i="7"/>
  <c r="K65" i="3"/>
  <c r="K69" i="3"/>
  <c r="K73" i="3"/>
  <c r="K77" i="3"/>
  <c r="K81" i="3"/>
  <c r="Q7" i="3"/>
  <c r="Q69" i="3"/>
  <c r="Q71" i="3"/>
  <c r="Q73" i="3"/>
  <c r="Q75" i="3"/>
  <c r="Q77" i="3"/>
  <c r="Q79" i="3"/>
  <c r="Q81" i="3"/>
  <c r="Q83" i="3"/>
  <c r="W64" i="3"/>
  <c r="W66" i="3"/>
  <c r="W68" i="3"/>
  <c r="W70" i="3"/>
  <c r="W72" i="3"/>
  <c r="W74" i="3"/>
  <c r="W76" i="3"/>
  <c r="W78" i="3"/>
  <c r="W80" i="3"/>
  <c r="W82" i="3"/>
  <c r="AC7" i="3"/>
  <c r="AC61" i="3"/>
  <c r="AC63" i="3"/>
  <c r="AC65" i="3"/>
  <c r="AC67" i="3"/>
  <c r="AC69" i="3"/>
  <c r="AC71" i="3"/>
  <c r="AC73" i="3"/>
  <c r="AC75" i="3"/>
  <c r="AC77" i="3"/>
  <c r="AC79" i="3"/>
  <c r="AC81" i="3"/>
  <c r="AC83" i="3"/>
  <c r="AI70" i="3"/>
  <c r="AI72" i="3"/>
  <c r="AI74" i="3"/>
  <c r="AI76" i="3"/>
  <c r="AI78" i="3"/>
  <c r="AI80" i="3"/>
  <c r="AI82" i="3"/>
  <c r="AO7" i="3"/>
  <c r="AO67" i="3"/>
  <c r="AO69" i="3"/>
  <c r="AO71" i="3"/>
  <c r="AO73" i="3"/>
  <c r="AO75" i="3"/>
  <c r="AO77" i="3"/>
  <c r="AO79" i="3"/>
  <c r="AO81" i="3"/>
  <c r="AO83" i="3"/>
  <c r="AU62" i="3"/>
  <c r="AU64" i="3"/>
  <c r="AU66" i="3"/>
  <c r="AU68" i="3"/>
  <c r="AU70" i="3"/>
  <c r="AU72" i="3"/>
  <c r="AU74" i="3"/>
  <c r="AU76" i="3"/>
  <c r="AU78" i="3"/>
  <c r="AU80" i="3"/>
  <c r="AU82" i="3"/>
  <c r="BA7" i="3"/>
  <c r="BA67" i="3"/>
  <c r="BA69" i="3"/>
  <c r="BA71" i="3"/>
  <c r="BA73" i="3"/>
  <c r="BA75" i="3"/>
  <c r="BA77" i="3"/>
  <c r="BA79" i="3"/>
  <c r="BA81" i="3"/>
  <c r="BA83" i="3"/>
  <c r="BG64" i="3"/>
  <c r="BG66" i="3"/>
  <c r="BG68" i="3"/>
  <c r="BG70" i="3"/>
  <c r="BG72" i="3"/>
  <c r="BG74" i="3"/>
  <c r="BG76" i="3"/>
  <c r="BG78" i="3"/>
  <c r="BG80" i="3"/>
  <c r="BG82" i="3"/>
  <c r="BM7" i="3"/>
  <c r="BM65" i="3"/>
  <c r="BM67" i="3"/>
  <c r="BM69" i="3"/>
  <c r="BM71" i="3"/>
  <c r="BM73" i="3"/>
  <c r="BM75" i="3"/>
  <c r="BM77" i="3"/>
  <c r="BM79" i="3"/>
  <c r="BM81" i="3"/>
  <c r="BM83" i="3"/>
  <c r="BS66" i="3"/>
  <c r="BS68" i="3"/>
  <c r="BS70" i="3"/>
  <c r="BS72" i="3"/>
  <c r="BS74" i="3"/>
  <c r="BS76" i="3"/>
  <c r="BS78" i="3"/>
  <c r="BS80" i="3"/>
  <c r="BS82" i="3"/>
  <c r="BY7" i="3"/>
  <c r="BY67" i="3"/>
  <c r="BY69" i="3"/>
  <c r="BY71" i="3"/>
  <c r="BY73" i="3"/>
  <c r="BY75" i="3"/>
  <c r="BY77" i="3"/>
  <c r="BY79" i="3"/>
  <c r="BY81" i="3"/>
  <c r="BY83" i="3"/>
  <c r="K64" i="3"/>
  <c r="K68" i="3"/>
  <c r="K72" i="3"/>
  <c r="K76" i="3"/>
  <c r="K80" i="3"/>
  <c r="K7" i="3"/>
  <c r="K63" i="3"/>
  <c r="K67" i="3"/>
  <c r="K71" i="3"/>
  <c r="K75" i="3"/>
  <c r="K79" i="3"/>
  <c r="K83" i="3"/>
  <c r="Q68" i="3"/>
  <c r="Q70" i="3"/>
  <c r="Q72" i="3"/>
  <c r="Q74" i="3"/>
  <c r="Q76" i="3"/>
  <c r="Q78" i="3"/>
  <c r="Q80" i="3"/>
  <c r="Q82" i="3"/>
  <c r="W7" i="3"/>
  <c r="W65" i="3"/>
  <c r="W67" i="3"/>
  <c r="W69" i="3"/>
  <c r="W71" i="3"/>
  <c r="W73" i="3"/>
  <c r="W75" i="3"/>
  <c r="W77" i="3"/>
  <c r="W79" i="3"/>
  <c r="W81" i="3"/>
  <c r="W83" i="3"/>
  <c r="AC62" i="3"/>
  <c r="AC64" i="3"/>
  <c r="AC66" i="3"/>
  <c r="AC68" i="3"/>
  <c r="AC70" i="3"/>
  <c r="AC72" i="3"/>
  <c r="AC74" i="3"/>
  <c r="AC76" i="3"/>
  <c r="AC78" i="3"/>
  <c r="AC80" i="3"/>
  <c r="AC82" i="3"/>
  <c r="AI7" i="3"/>
  <c r="AI69" i="3"/>
  <c r="AI71" i="3"/>
  <c r="AI73" i="3"/>
  <c r="AI75" i="3"/>
  <c r="AI77" i="3"/>
  <c r="AI79" i="3"/>
  <c r="AI81" i="3"/>
  <c r="AI83" i="3"/>
  <c r="AO66" i="3"/>
  <c r="AO68" i="3"/>
  <c r="AO70" i="3"/>
  <c r="AO72" i="3"/>
  <c r="AO74" i="3"/>
  <c r="AO76" i="3"/>
  <c r="AO78" i="3"/>
  <c r="AO80" i="3"/>
  <c r="AO82" i="3"/>
  <c r="AU7" i="3"/>
  <c r="AU63" i="3"/>
  <c r="AU65" i="3"/>
  <c r="AU67" i="3"/>
  <c r="AU69" i="3"/>
  <c r="AU71" i="3"/>
  <c r="AU73" i="3"/>
  <c r="AU75" i="3"/>
  <c r="AU77" i="3"/>
  <c r="AU79" i="3"/>
  <c r="AU81" i="3"/>
  <c r="AU83" i="3"/>
  <c r="BA66" i="3"/>
  <c r="BA68" i="3"/>
  <c r="BA70" i="3"/>
  <c r="BA72" i="3"/>
  <c r="BA74" i="3"/>
  <c r="BA76" i="3"/>
  <c r="BA78" i="3"/>
  <c r="BA80" i="3"/>
  <c r="BA82" i="3"/>
  <c r="BG7" i="3"/>
  <c r="BG63" i="3"/>
  <c r="BG65" i="3"/>
  <c r="BG67" i="3"/>
  <c r="BG69" i="3"/>
  <c r="BG71" i="3"/>
  <c r="BG73" i="3"/>
  <c r="BG75" i="3"/>
  <c r="BG77" i="3"/>
  <c r="BG79" i="3"/>
  <c r="BG81" i="3"/>
  <c r="BG83" i="3"/>
  <c r="BM64" i="3"/>
  <c r="BM66" i="3"/>
  <c r="BM68" i="3"/>
  <c r="BM70" i="3"/>
  <c r="BM72" i="3"/>
  <c r="BM74" i="3"/>
  <c r="BM76" i="3"/>
  <c r="BM78" i="3"/>
  <c r="BM80" i="3"/>
  <c r="BM82" i="3"/>
  <c r="BS7" i="3"/>
  <c r="BS65" i="3"/>
  <c r="BS67" i="3"/>
  <c r="BS69" i="3"/>
  <c r="BS71" i="3"/>
  <c r="BS73" i="3"/>
  <c r="BS75" i="3"/>
  <c r="BS77" i="3"/>
  <c r="BS79" i="3"/>
  <c r="BS81" i="3"/>
  <c r="BS83" i="3"/>
  <c r="BY66" i="3"/>
  <c r="BY68" i="3"/>
  <c r="BY70" i="3"/>
  <c r="BY72" i="3"/>
  <c r="BY74" i="3"/>
  <c r="BY76" i="3"/>
  <c r="BY78" i="3"/>
  <c r="BY80" i="3"/>
  <c r="BY82" i="3"/>
  <c r="K66" i="3"/>
  <c r="K70" i="3"/>
  <c r="K74" i="3"/>
  <c r="K78" i="3"/>
  <c r="J18" i="10" l="1"/>
  <c r="J4" i="10" s="1"/>
  <c r="L4" i="10" s="1"/>
  <c r="J167" i="20"/>
  <c r="AH124" i="20"/>
  <c r="AJ124" i="20" s="1"/>
  <c r="M124" i="20"/>
  <c r="O124" i="20" s="1"/>
  <c r="I128" i="10"/>
  <c r="L58" i="20"/>
  <c r="J50" i="10"/>
  <c r="L50" i="10" s="1"/>
  <c r="P50" i="10"/>
  <c r="R50" i="10" s="1"/>
  <c r="AB163" i="20"/>
  <c r="AB167" i="10"/>
  <c r="AE167" i="10"/>
  <c r="AH167" i="10"/>
  <c r="AH163" i="10" s="1"/>
  <c r="AJ163" i="10" s="1"/>
  <c r="V8" i="1"/>
  <c r="AP58" i="20"/>
  <c r="U54" i="20"/>
  <c r="AS216" i="10"/>
  <c r="V124" i="20"/>
  <c r="X124" i="20" s="1"/>
  <c r="AP128" i="20"/>
  <c r="Y124" i="10"/>
  <c r="AA124" i="10" s="1"/>
  <c r="BS6" i="3"/>
  <c r="AA54" i="10"/>
  <c r="AU6" i="3"/>
  <c r="BG6" i="3"/>
  <c r="BY6" i="3"/>
  <c r="BM6" i="3"/>
  <c r="BA6" i="3"/>
  <c r="O54" i="20"/>
  <c r="AJ54" i="20"/>
  <c r="V50" i="20"/>
  <c r="X50" i="20" s="1"/>
  <c r="AN50" i="20"/>
  <c r="AP50" i="20" s="1"/>
  <c r="AD54" i="20"/>
  <c r="AK50" i="10"/>
  <c r="AM50" i="10" s="1"/>
  <c r="AQ11" i="10"/>
  <c r="AU11" i="10" s="1"/>
  <c r="AS11" i="10"/>
  <c r="AN156" i="20"/>
  <c r="AN154" i="20" s="1"/>
  <c r="AQ154" i="20" s="1"/>
  <c r="I54" i="20"/>
  <c r="V18" i="10"/>
  <c r="X18" i="10" s="1"/>
  <c r="S18" i="10"/>
  <c r="U18" i="10" s="1"/>
  <c r="H9" i="1"/>
  <c r="S124" i="10"/>
  <c r="U124" i="10" s="1"/>
  <c r="J114" i="10"/>
  <c r="L114" i="10" s="1"/>
  <c r="AE114" i="10"/>
  <c r="AG114" i="10" s="1"/>
  <c r="AN50" i="10"/>
  <c r="AP50" i="10" s="1"/>
  <c r="X54" i="10"/>
  <c r="P18" i="10"/>
  <c r="P4" i="10" s="1"/>
  <c r="R4" i="10" s="1"/>
  <c r="J9" i="1"/>
  <c r="P167" i="10" s="1"/>
  <c r="R167" i="10" s="1"/>
  <c r="O9" i="1"/>
  <c r="AN18" i="10"/>
  <c r="AP18" i="10" s="1"/>
  <c r="L18" i="10"/>
  <c r="Y18" i="10"/>
  <c r="AA18" i="10" s="1"/>
  <c r="S28" i="1"/>
  <c r="T28" i="1" s="1"/>
  <c r="M9" i="1"/>
  <c r="Y167" i="10" s="1"/>
  <c r="AA167" i="10" s="1"/>
  <c r="P9" i="1"/>
  <c r="R9" i="1"/>
  <c r="AN167" i="10" s="1"/>
  <c r="AP167" i="10" s="1"/>
  <c r="I9" i="1"/>
  <c r="M167" i="10" s="1"/>
  <c r="O167" i="10" s="1"/>
  <c r="L9" i="1"/>
  <c r="V167" i="10" s="1"/>
  <c r="X167" i="10" s="1"/>
  <c r="Q9" i="1"/>
  <c r="AK167" i="10" s="1"/>
  <c r="AM167" i="10" s="1"/>
  <c r="K9" i="1"/>
  <c r="S167" i="10" s="1"/>
  <c r="U167" i="10" s="1"/>
  <c r="N9" i="1"/>
  <c r="M18" i="10"/>
  <c r="AS167" i="20"/>
  <c r="AA54" i="20"/>
  <c r="I128" i="20"/>
  <c r="AA128" i="20"/>
  <c r="AP118" i="10"/>
  <c r="AM54" i="20"/>
  <c r="AQ128" i="20"/>
  <c r="AS150" i="10"/>
  <c r="AN124" i="10"/>
  <c r="AP124" i="10" s="1"/>
  <c r="AP128" i="10"/>
  <c r="AQ128" i="10"/>
  <c r="AE50" i="10"/>
  <c r="AG50" i="10" s="1"/>
  <c r="J50" i="20"/>
  <c r="L50" i="20" s="1"/>
  <c r="M50" i="10"/>
  <c r="O50" i="10" s="1"/>
  <c r="AH50" i="10"/>
  <c r="AJ50" i="10" s="1"/>
  <c r="S50" i="10"/>
  <c r="U50" i="10" s="1"/>
  <c r="AQ54" i="20"/>
  <c r="R54" i="20"/>
  <c r="P50" i="20"/>
  <c r="R50" i="20" s="1"/>
  <c r="AB50" i="10"/>
  <c r="AD50" i="10" s="1"/>
  <c r="S114" i="10"/>
  <c r="U114" i="10" s="1"/>
  <c r="O118" i="10"/>
  <c r="M114" i="10"/>
  <c r="O114" i="10" s="1"/>
  <c r="AM118" i="20"/>
  <c r="V114" i="10"/>
  <c r="X114" i="10" s="1"/>
  <c r="P114" i="10"/>
  <c r="R114" i="10" s="1"/>
  <c r="R118" i="10"/>
  <c r="AQ118" i="20"/>
  <c r="AB114" i="20"/>
  <c r="AD114" i="20" s="1"/>
  <c r="AQ54" i="10"/>
  <c r="I54" i="10"/>
  <c r="AK57" i="10"/>
  <c r="AM57" i="10" s="1"/>
  <c r="AA58" i="10"/>
  <c r="R58" i="10"/>
  <c r="M57" i="20"/>
  <c r="O57" i="20" s="1"/>
  <c r="S57" i="20"/>
  <c r="U57" i="20" s="1"/>
  <c r="AJ58" i="10"/>
  <c r="AG58" i="20"/>
  <c r="AE57" i="20"/>
  <c r="AG57" i="20" s="1"/>
  <c r="AD58" i="20"/>
  <c r="AB57" i="20"/>
  <c r="AD57" i="20" s="1"/>
  <c r="X58" i="20"/>
  <c r="V57" i="20"/>
  <c r="X57" i="20" s="1"/>
  <c r="AQ58" i="10"/>
  <c r="AQ58" i="20"/>
  <c r="I82" i="10"/>
  <c r="AQ82" i="10"/>
  <c r="AS83" i="10"/>
  <c r="AJ148" i="10"/>
  <c r="AQ148" i="10"/>
  <c r="AR82" i="10"/>
  <c r="H45" i="10"/>
  <c r="AQ131" i="10"/>
  <c r="AS132" i="10"/>
  <c r="I118" i="10"/>
  <c r="AQ118" i="10"/>
  <c r="AQ48" i="20"/>
  <c r="AQ49" i="20"/>
  <c r="AQ48" i="10"/>
  <c r="AQ49" i="10"/>
  <c r="I131" i="10"/>
  <c r="AS131" i="10" s="1"/>
  <c r="I57" i="10"/>
  <c r="I48" i="20"/>
  <c r="AS48" i="20" s="1"/>
  <c r="I49" i="20"/>
  <c r="AS49" i="20" s="1"/>
  <c r="I48" i="10"/>
  <c r="AS48" i="10" s="1"/>
  <c r="I49" i="10"/>
  <c r="AS49" i="10" s="1"/>
  <c r="I124" i="20"/>
  <c r="Y129" i="10"/>
  <c r="AA129" i="10" s="1"/>
  <c r="Y129" i="20"/>
  <c r="G129" i="10"/>
  <c r="G121" i="10" s="1"/>
  <c r="G129" i="20"/>
  <c r="AH129" i="10"/>
  <c r="AJ129" i="10" s="1"/>
  <c r="AH129" i="20"/>
  <c r="J129" i="10"/>
  <c r="L129" i="10" s="1"/>
  <c r="J129" i="20"/>
  <c r="M129" i="10"/>
  <c r="M121" i="10" s="1"/>
  <c r="O121" i="10" s="1"/>
  <c r="M129" i="20"/>
  <c r="S129" i="10"/>
  <c r="S129" i="20"/>
  <c r="AN129" i="10"/>
  <c r="AP129" i="10" s="1"/>
  <c r="AN129" i="20"/>
  <c r="AE129" i="10"/>
  <c r="AG129" i="10" s="1"/>
  <c r="AE129" i="20"/>
  <c r="P129" i="10"/>
  <c r="R129" i="10" s="1"/>
  <c r="P129" i="20"/>
  <c r="AB129" i="10"/>
  <c r="AD129" i="10" s="1"/>
  <c r="AB129" i="20"/>
  <c r="AK129" i="10"/>
  <c r="AK121" i="10" s="1"/>
  <c r="AM121" i="10" s="1"/>
  <c r="AK129" i="20"/>
  <c r="V129" i="10"/>
  <c r="X129" i="10" s="1"/>
  <c r="V129" i="20"/>
  <c r="G114" i="20"/>
  <c r="I118" i="20"/>
  <c r="V119" i="10"/>
  <c r="X119" i="10" s="1"/>
  <c r="V119" i="20"/>
  <c r="Y119" i="10"/>
  <c r="AA119" i="10" s="1"/>
  <c r="Y119" i="20"/>
  <c r="S119" i="10"/>
  <c r="U119" i="10" s="1"/>
  <c r="S119" i="20"/>
  <c r="J119" i="10"/>
  <c r="L119" i="10" s="1"/>
  <c r="J119" i="20"/>
  <c r="AK119" i="10"/>
  <c r="AK111" i="10" s="1"/>
  <c r="AM111" i="10" s="1"/>
  <c r="AK119" i="20"/>
  <c r="AH119" i="10"/>
  <c r="AJ119" i="10" s="1"/>
  <c r="AH119" i="20"/>
  <c r="P119" i="10"/>
  <c r="P119" i="20"/>
  <c r="AE119" i="10"/>
  <c r="AG119" i="10" s="1"/>
  <c r="AE119" i="20"/>
  <c r="AN119" i="10"/>
  <c r="AN111" i="10" s="1"/>
  <c r="AP111" i="10" s="1"/>
  <c r="AN119" i="20"/>
  <c r="AB119" i="10"/>
  <c r="AD119" i="10" s="1"/>
  <c r="AB119" i="20"/>
  <c r="G119" i="10"/>
  <c r="G119" i="20"/>
  <c r="M119" i="10"/>
  <c r="O119" i="10" s="1"/>
  <c r="M119" i="20"/>
  <c r="I50" i="20"/>
  <c r="AN163" i="20"/>
  <c r="AP163" i="20" s="1"/>
  <c r="AK163" i="20"/>
  <c r="AM163" i="20" s="1"/>
  <c r="Y163" i="20"/>
  <c r="AE163" i="20"/>
  <c r="V163" i="20"/>
  <c r="AK4" i="20"/>
  <c r="AM4" i="20" s="1"/>
  <c r="AM18" i="20"/>
  <c r="AK163" i="10"/>
  <c r="AM163" i="10" s="1"/>
  <c r="J163" i="20"/>
  <c r="O18" i="20"/>
  <c r="M4" i="20"/>
  <c r="O4" i="20" s="1"/>
  <c r="AE163" i="10"/>
  <c r="AG163" i="10" s="1"/>
  <c r="S163" i="20"/>
  <c r="J4" i="20"/>
  <c r="L18" i="20"/>
  <c r="AQ18" i="20"/>
  <c r="P163" i="20"/>
  <c r="M163" i="20"/>
  <c r="AE4" i="20"/>
  <c r="AG4" i="20" s="1"/>
  <c r="AG18" i="20"/>
  <c r="M163" i="10"/>
  <c r="O163" i="10" s="1"/>
  <c r="AB163" i="10"/>
  <c r="AD163" i="10" s="1"/>
  <c r="AS67" i="20"/>
  <c r="AN156" i="10"/>
  <c r="AQ156" i="10" s="1"/>
  <c r="AM154" i="20"/>
  <c r="AJ154" i="20"/>
  <c r="I114" i="10"/>
  <c r="I215" i="10"/>
  <c r="AS215" i="10" s="1"/>
  <c r="AQ215" i="10"/>
  <c r="X82" i="10"/>
  <c r="AM148" i="10"/>
  <c r="AP148" i="10"/>
  <c r="Z213" i="10"/>
  <c r="W213" i="10"/>
  <c r="T213" i="10"/>
  <c r="AC213" i="10"/>
  <c r="AI213" i="10"/>
  <c r="K213" i="10"/>
  <c r="AO213" i="10"/>
  <c r="AL213" i="10"/>
  <c r="N213" i="10"/>
  <c r="Q213" i="10"/>
  <c r="AF213" i="10"/>
  <c r="W6" i="3"/>
  <c r="AO6" i="3"/>
  <c r="AI6" i="3"/>
  <c r="K6" i="3"/>
  <c r="Q6" i="3"/>
  <c r="AC6" i="3"/>
  <c r="AS124" i="20" l="1"/>
  <c r="AS128" i="10"/>
  <c r="AN163" i="10"/>
  <c r="AP163" i="10" s="1"/>
  <c r="AG167" i="10"/>
  <c r="AQ167" i="20"/>
  <c r="AJ167" i="10"/>
  <c r="AD167" i="10"/>
  <c r="Y163" i="10"/>
  <c r="AA163" i="10" s="1"/>
  <c r="AH163" i="20"/>
  <c r="AJ163" i="20" s="1"/>
  <c r="V163" i="10"/>
  <c r="X163" i="10" s="1"/>
  <c r="P163" i="10"/>
  <c r="R163" i="10" s="1"/>
  <c r="S163" i="10"/>
  <c r="U163" i="10" s="1"/>
  <c r="AP156" i="20"/>
  <c r="AS156" i="20" s="1"/>
  <c r="J167" i="10"/>
  <c r="V9" i="1"/>
  <c r="AH18" i="10"/>
  <c r="AH4" i="10" s="1"/>
  <c r="AJ4" i="10" s="1"/>
  <c r="AQ124" i="20"/>
  <c r="AS54" i="10"/>
  <c r="AH121" i="10"/>
  <c r="AJ121" i="10" s="1"/>
  <c r="AQ15" i="10"/>
  <c r="AB18" i="10"/>
  <c r="AB4" i="10" s="1"/>
  <c r="AD4" i="10" s="1"/>
  <c r="AK18" i="10"/>
  <c r="AK4" i="10" s="1"/>
  <c r="AM4" i="10" s="1"/>
  <c r="AE18" i="10"/>
  <c r="AP154" i="20"/>
  <c r="AS154" i="20" s="1"/>
  <c r="AQ156" i="20"/>
  <c r="AM18" i="10"/>
  <c r="V4" i="10"/>
  <c r="X4" i="10" s="1"/>
  <c r="S4" i="10"/>
  <c r="S121" i="10"/>
  <c r="U121" i="10" s="1"/>
  <c r="AS124" i="10"/>
  <c r="R18" i="10"/>
  <c r="Y4" i="10"/>
  <c r="AA4" i="10" s="1"/>
  <c r="AS15" i="10"/>
  <c r="AN4" i="10"/>
  <c r="AP4" i="10" s="1"/>
  <c r="O18" i="10"/>
  <c r="M4" i="10"/>
  <c r="O4" i="10" s="1"/>
  <c r="AS128" i="20"/>
  <c r="AS54" i="20"/>
  <c r="AS57" i="10"/>
  <c r="AS58" i="10"/>
  <c r="AS148" i="10"/>
  <c r="Y121" i="10"/>
  <c r="AA121" i="10" s="1"/>
  <c r="P121" i="10"/>
  <c r="R121" i="10" s="1"/>
  <c r="AQ124" i="10"/>
  <c r="AQ50" i="20"/>
  <c r="AS50" i="10"/>
  <c r="AS50" i="20"/>
  <c r="AQ50" i="10"/>
  <c r="AS118" i="20"/>
  <c r="AS118" i="10"/>
  <c r="AQ114" i="10"/>
  <c r="P111" i="10"/>
  <c r="R111" i="10" s="1"/>
  <c r="AS114" i="10"/>
  <c r="AQ114" i="20"/>
  <c r="AQ57" i="10"/>
  <c r="AS58" i="20"/>
  <c r="AS57" i="20"/>
  <c r="AQ57" i="20"/>
  <c r="AS82" i="10"/>
  <c r="H44" i="10"/>
  <c r="AR45" i="10"/>
  <c r="S111" i="10"/>
  <c r="V111" i="10"/>
  <c r="X111" i="10" s="1"/>
  <c r="J111" i="10"/>
  <c r="L111" i="10" s="1"/>
  <c r="Y111" i="10"/>
  <c r="AA111" i="10" s="1"/>
  <c r="AB111" i="10"/>
  <c r="AD111" i="10" s="1"/>
  <c r="AQ119" i="20"/>
  <c r="I121" i="10"/>
  <c r="O129" i="10"/>
  <c r="AN121" i="10"/>
  <c r="AP121" i="10" s="1"/>
  <c r="AQ129" i="20"/>
  <c r="I129" i="10"/>
  <c r="AQ129" i="10"/>
  <c r="AM129" i="10"/>
  <c r="I119" i="10"/>
  <c r="AQ119" i="10"/>
  <c r="AM119" i="10"/>
  <c r="R119" i="10"/>
  <c r="AP119" i="10"/>
  <c r="G111" i="10"/>
  <c r="G110" i="10" s="1"/>
  <c r="AN154" i="10"/>
  <c r="AQ154" i="10" s="1"/>
  <c r="AP156" i="10"/>
  <c r="AS156" i="10" s="1"/>
  <c r="AE111" i="10"/>
  <c r="AG111" i="10" s="1"/>
  <c r="U129" i="10"/>
  <c r="AE121" i="10"/>
  <c r="AG121" i="10" s="1"/>
  <c r="AB121" i="10"/>
  <c r="AD121" i="10" s="1"/>
  <c r="AM129" i="20"/>
  <c r="AK121" i="20"/>
  <c r="AM121" i="20" s="1"/>
  <c r="AP129" i="20"/>
  <c r="AN121" i="20"/>
  <c r="AP121" i="20" s="1"/>
  <c r="AA129" i="20"/>
  <c r="Y121" i="20"/>
  <c r="AA121" i="20" s="1"/>
  <c r="V121" i="10"/>
  <c r="X121" i="10" s="1"/>
  <c r="R129" i="20"/>
  <c r="P121" i="20"/>
  <c r="R121" i="20" s="1"/>
  <c r="O129" i="20"/>
  <c r="M121" i="20"/>
  <c r="O121" i="20" s="1"/>
  <c r="AJ129" i="20"/>
  <c r="AH121" i="20"/>
  <c r="AJ121" i="20" s="1"/>
  <c r="X129" i="20"/>
  <c r="V121" i="20"/>
  <c r="X121" i="20" s="1"/>
  <c r="AD129" i="20"/>
  <c r="AB121" i="20"/>
  <c r="AD121" i="20" s="1"/>
  <c r="AG129" i="20"/>
  <c r="AE121" i="20"/>
  <c r="AG121" i="20" s="1"/>
  <c r="U129" i="20"/>
  <c r="S121" i="20"/>
  <c r="U121" i="20" s="1"/>
  <c r="L129" i="20"/>
  <c r="J121" i="20"/>
  <c r="L121" i="20" s="1"/>
  <c r="I129" i="20"/>
  <c r="G121" i="20"/>
  <c r="J121" i="10"/>
  <c r="L121" i="10" s="1"/>
  <c r="AH111" i="10"/>
  <c r="AJ111" i="10" s="1"/>
  <c r="I114" i="20"/>
  <c r="AS114" i="20" s="1"/>
  <c r="M111" i="10"/>
  <c r="O111" i="10" s="1"/>
  <c r="I119" i="20"/>
  <c r="G111" i="20"/>
  <c r="AP119" i="20"/>
  <c r="AN111" i="20"/>
  <c r="AP111" i="20" s="1"/>
  <c r="R119" i="20"/>
  <c r="P111" i="20"/>
  <c r="R111" i="20" s="1"/>
  <c r="AM119" i="20"/>
  <c r="AK111" i="20"/>
  <c r="AM111" i="20" s="1"/>
  <c r="U119" i="20"/>
  <c r="S111" i="20"/>
  <c r="U111" i="20" s="1"/>
  <c r="X119" i="20"/>
  <c r="V111" i="20"/>
  <c r="X111" i="20" s="1"/>
  <c r="O119" i="20"/>
  <c r="M111" i="20"/>
  <c r="O111" i="20" s="1"/>
  <c r="AD119" i="20"/>
  <c r="AB111" i="20"/>
  <c r="AD111" i="20" s="1"/>
  <c r="AG119" i="20"/>
  <c r="AE111" i="20"/>
  <c r="AG111" i="20" s="1"/>
  <c r="AJ119" i="20"/>
  <c r="AH111" i="20"/>
  <c r="L119" i="20"/>
  <c r="J111" i="20"/>
  <c r="L111" i="20" s="1"/>
  <c r="AA119" i="20"/>
  <c r="Y111" i="20"/>
  <c r="AA111" i="20" s="1"/>
  <c r="AN55" i="10"/>
  <c r="AN47" i="10" s="1"/>
  <c r="AN55" i="20"/>
  <c r="P55" i="10"/>
  <c r="R55" i="10" s="1"/>
  <c r="P55" i="20"/>
  <c r="AE55" i="10"/>
  <c r="AE47" i="10" s="1"/>
  <c r="AE55" i="20"/>
  <c r="AB55" i="10"/>
  <c r="AB47" i="10" s="1"/>
  <c r="AB55" i="20"/>
  <c r="M55" i="10"/>
  <c r="M47" i="10" s="1"/>
  <c r="M55" i="20"/>
  <c r="V55" i="10"/>
  <c r="V47" i="10" s="1"/>
  <c r="V55" i="20"/>
  <c r="S55" i="10"/>
  <c r="S47" i="10" s="1"/>
  <c r="S55" i="20"/>
  <c r="Y55" i="10"/>
  <c r="AA55" i="10" s="1"/>
  <c r="Y55" i="20"/>
  <c r="AH55" i="10"/>
  <c r="AJ55" i="10" s="1"/>
  <c r="AH55" i="20"/>
  <c r="J55" i="10"/>
  <c r="J47" i="10" s="1"/>
  <c r="J55" i="20"/>
  <c r="G55" i="10"/>
  <c r="G55" i="20"/>
  <c r="AK55" i="10"/>
  <c r="AM55" i="10" s="1"/>
  <c r="AK55" i="20"/>
  <c r="AK110" i="10"/>
  <c r="AM110" i="10" s="1"/>
  <c r="U163" i="20"/>
  <c r="L163" i="20"/>
  <c r="X163" i="20"/>
  <c r="O163" i="20"/>
  <c r="AG163" i="20"/>
  <c r="AS18" i="20"/>
  <c r="AA163" i="20"/>
  <c r="AD163" i="20"/>
  <c r="R163" i="20"/>
  <c r="L4" i="20"/>
  <c r="AS4" i="20" s="1"/>
  <c r="AQ4" i="20"/>
  <c r="U4" i="10"/>
  <c r="Q230" i="10"/>
  <c r="K230" i="10"/>
  <c r="AF230" i="10"/>
  <c r="AO230" i="10"/>
  <c r="W230" i="10"/>
  <c r="N230" i="10"/>
  <c r="T230" i="10"/>
  <c r="AL230" i="10"/>
  <c r="AI230" i="10"/>
  <c r="AC230" i="10"/>
  <c r="Z230" i="10"/>
  <c r="AQ163" i="20" l="1"/>
  <c r="AJ18" i="10"/>
  <c r="L167" i="10"/>
  <c r="AS167" i="10" s="1"/>
  <c r="J163" i="10"/>
  <c r="J110" i="10" s="1"/>
  <c r="L110" i="10" s="1"/>
  <c r="AQ167" i="10"/>
  <c r="AU167" i="10" s="1"/>
  <c r="Y47" i="10"/>
  <c r="AA47" i="10" s="1"/>
  <c r="AD18" i="10"/>
  <c r="AQ18" i="10"/>
  <c r="AE4" i="10"/>
  <c r="AG4" i="10" s="1"/>
  <c r="AS4" i="10" s="1"/>
  <c r="AG18" i="10"/>
  <c r="S110" i="10"/>
  <c r="U110" i="10" s="1"/>
  <c r="AG55" i="10"/>
  <c r="AP154" i="10"/>
  <c r="AS154" i="10" s="1"/>
  <c r="AN110" i="10"/>
  <c r="AP110" i="10" s="1"/>
  <c r="AP55" i="10"/>
  <c r="U55" i="10"/>
  <c r="U111" i="10"/>
  <c r="AB110" i="10"/>
  <c r="AD110" i="10" s="1"/>
  <c r="P110" i="10"/>
  <c r="R110" i="10" s="1"/>
  <c r="V110" i="10"/>
  <c r="X110" i="10" s="1"/>
  <c r="H209" i="10"/>
  <c r="AR44" i="10"/>
  <c r="Y110" i="10"/>
  <c r="AA110" i="10" s="1"/>
  <c r="AQ121" i="20"/>
  <c r="AE110" i="20"/>
  <c r="AG110" i="20" s="1"/>
  <c r="AH110" i="10"/>
  <c r="AJ110" i="10" s="1"/>
  <c r="M110" i="10"/>
  <c r="O110" i="10" s="1"/>
  <c r="AS121" i="10"/>
  <c r="AS129" i="10"/>
  <c r="AQ121" i="10"/>
  <c r="AS119" i="10"/>
  <c r="I111" i="10"/>
  <c r="AQ111" i="10"/>
  <c r="AQ111" i="20"/>
  <c r="AH47" i="10"/>
  <c r="AJ47" i="10" s="1"/>
  <c r="I55" i="10"/>
  <c r="AQ55" i="10"/>
  <c r="G47" i="10"/>
  <c r="G45" i="10" s="1"/>
  <c r="AQ55" i="20"/>
  <c r="P47" i="10"/>
  <c r="R47" i="10" s="1"/>
  <c r="O55" i="10"/>
  <c r="X55" i="10"/>
  <c r="AE110" i="10"/>
  <c r="AG110" i="10" s="1"/>
  <c r="Y110" i="20"/>
  <c r="AA110" i="20" s="1"/>
  <c r="I121" i="20"/>
  <c r="AS121" i="20" s="1"/>
  <c r="AS129" i="20"/>
  <c r="AN110" i="20"/>
  <c r="AP110" i="20" s="1"/>
  <c r="S110" i="20"/>
  <c r="U110" i="20" s="1"/>
  <c r="P110" i="20"/>
  <c r="R110" i="20" s="1"/>
  <c r="M110" i="20"/>
  <c r="O110" i="20" s="1"/>
  <c r="J110" i="20"/>
  <c r="L110" i="20" s="1"/>
  <c r="AK110" i="20"/>
  <c r="AM110" i="20" s="1"/>
  <c r="AJ111" i="20"/>
  <c r="AH110" i="20"/>
  <c r="AJ110" i="20" s="1"/>
  <c r="AS119" i="20"/>
  <c r="I111" i="20"/>
  <c r="G110" i="20"/>
  <c r="AB110" i="20"/>
  <c r="AD110" i="20" s="1"/>
  <c r="V110" i="20"/>
  <c r="X110" i="20" s="1"/>
  <c r="AD55" i="10"/>
  <c r="L55" i="10"/>
  <c r="AK47" i="10"/>
  <c r="AK45" i="10" s="1"/>
  <c r="I55" i="20"/>
  <c r="G47" i="20"/>
  <c r="AJ55" i="20"/>
  <c r="AH47" i="20"/>
  <c r="U55" i="20"/>
  <c r="S47" i="20"/>
  <c r="O55" i="20"/>
  <c r="M47" i="20"/>
  <c r="AG55" i="20"/>
  <c r="AE47" i="20"/>
  <c r="AP55" i="20"/>
  <c r="AN47" i="20"/>
  <c r="AM55" i="20"/>
  <c r="AK47" i="20"/>
  <c r="L55" i="20"/>
  <c r="J47" i="20"/>
  <c r="AA55" i="20"/>
  <c r="Y47" i="20"/>
  <c r="X55" i="20"/>
  <c r="V47" i="20"/>
  <c r="AD55" i="20"/>
  <c r="AB47" i="20"/>
  <c r="R55" i="20"/>
  <c r="P47" i="20"/>
  <c r="AS163" i="20"/>
  <c r="I110" i="10"/>
  <c r="U47" i="10"/>
  <c r="S45" i="10"/>
  <c r="O47" i="10"/>
  <c r="M45" i="10"/>
  <c r="AG47" i="10"/>
  <c r="AE45" i="10"/>
  <c r="L47" i="10"/>
  <c r="J45" i="10"/>
  <c r="X47" i="10"/>
  <c r="V45" i="10"/>
  <c r="AP47" i="10"/>
  <c r="AN45" i="10"/>
  <c r="AD47" i="10"/>
  <c r="AB45" i="10"/>
  <c r="AQ163" i="10" l="1"/>
  <c r="L163" i="10"/>
  <c r="AS163" i="10" s="1"/>
  <c r="AQ4" i="10"/>
  <c r="Y45" i="10"/>
  <c r="Y44" i="10" s="1"/>
  <c r="AS18" i="10"/>
  <c r="P45" i="10"/>
  <c r="AS111" i="10"/>
  <c r="AH45" i="10"/>
  <c r="I47" i="10"/>
  <c r="AQ47" i="10"/>
  <c r="AR209" i="10"/>
  <c r="H213" i="10"/>
  <c r="AS110" i="10"/>
  <c r="AQ110" i="10"/>
  <c r="AS55" i="10"/>
  <c r="AQ47" i="20"/>
  <c r="I110" i="20"/>
  <c r="AS110" i="20" s="1"/>
  <c r="AQ110" i="20"/>
  <c r="AS111" i="20"/>
  <c r="AM47" i="10"/>
  <c r="AG47" i="20"/>
  <c r="AE45" i="20"/>
  <c r="U47" i="20"/>
  <c r="S45" i="20"/>
  <c r="I47" i="20"/>
  <c r="G45" i="20"/>
  <c r="AD47" i="20"/>
  <c r="AB45" i="20"/>
  <c r="AA47" i="20"/>
  <c r="Y45" i="20"/>
  <c r="AM47" i="20"/>
  <c r="AK45" i="20"/>
  <c r="AP47" i="20"/>
  <c r="AN45" i="20"/>
  <c r="O47" i="20"/>
  <c r="M45" i="20"/>
  <c r="AJ47" i="20"/>
  <c r="AH45" i="20"/>
  <c r="R47" i="20"/>
  <c r="P45" i="20"/>
  <c r="X47" i="20"/>
  <c r="V45" i="20"/>
  <c r="L47" i="20"/>
  <c r="J45" i="20"/>
  <c r="AS55" i="20"/>
  <c r="L45" i="10"/>
  <c r="AG45" i="10"/>
  <c r="AE44" i="10"/>
  <c r="I45" i="10"/>
  <c r="G44" i="10"/>
  <c r="AM45" i="10"/>
  <c r="AK44" i="10"/>
  <c r="AD45" i="10"/>
  <c r="O45" i="10"/>
  <c r="M44" i="10"/>
  <c r="X45" i="10"/>
  <c r="AP45" i="10"/>
  <c r="S44" i="10"/>
  <c r="U45" i="10"/>
  <c r="AA45" i="10" l="1"/>
  <c r="R45" i="10"/>
  <c r="AQ45" i="10"/>
  <c r="AJ45" i="10"/>
  <c r="AS47" i="10"/>
  <c r="H230" i="10"/>
  <c r="AR230" i="10" s="1"/>
  <c r="AR213" i="10"/>
  <c r="AQ45" i="20"/>
  <c r="L45" i="20"/>
  <c r="R45" i="20"/>
  <c r="O45" i="20"/>
  <c r="M44" i="20"/>
  <c r="AM45" i="20"/>
  <c r="AK44" i="20"/>
  <c r="AD45" i="20"/>
  <c r="AG45" i="20"/>
  <c r="AE44" i="20"/>
  <c r="X45" i="20"/>
  <c r="AJ45" i="20"/>
  <c r="AP45" i="20"/>
  <c r="AA45" i="20"/>
  <c r="Y44" i="20"/>
  <c r="I45" i="20"/>
  <c r="G44" i="20"/>
  <c r="U45" i="20"/>
  <c r="S44" i="20"/>
  <c r="AS47" i="20"/>
  <c r="M209" i="10"/>
  <c r="O44" i="10"/>
  <c r="S209" i="10"/>
  <c r="U44" i="10"/>
  <c r="AK209" i="10"/>
  <c r="AM44" i="10"/>
  <c r="G209" i="10"/>
  <c r="I44" i="10"/>
  <c r="AA44" i="10"/>
  <c r="Y209" i="10"/>
  <c r="AE209" i="10"/>
  <c r="AG44" i="10"/>
  <c r="AS45" i="10" l="1"/>
  <c r="S209" i="20"/>
  <c r="U44" i="20"/>
  <c r="AS45" i="20"/>
  <c r="I44" i="20"/>
  <c r="G209" i="20"/>
  <c r="O44" i="20"/>
  <c r="M209" i="20"/>
  <c r="AA44" i="20"/>
  <c r="Y209" i="20"/>
  <c r="AG44" i="20"/>
  <c r="AE209" i="20"/>
  <c r="AK209" i="20"/>
  <c r="AM44" i="20"/>
  <c r="G213" i="10"/>
  <c r="I209" i="10"/>
  <c r="AG209" i="10"/>
  <c r="AE213" i="10"/>
  <c r="AA209" i="10"/>
  <c r="Y213" i="10"/>
  <c r="AK213" i="10"/>
  <c r="AM209" i="10"/>
  <c r="S213" i="10"/>
  <c r="U209" i="10"/>
  <c r="M213" i="10"/>
  <c r="O209" i="10"/>
  <c r="G213" i="20" l="1"/>
  <c r="I209" i="20"/>
  <c r="U209" i="20"/>
  <c r="S213" i="20"/>
  <c r="AG209" i="20"/>
  <c r="AE213" i="20"/>
  <c r="AA209" i="20"/>
  <c r="Y213" i="20"/>
  <c r="O209" i="20"/>
  <c r="M213" i="20"/>
  <c r="AK213" i="20"/>
  <c r="AM209" i="20"/>
  <c r="O213" i="10"/>
  <c r="M230" i="10"/>
  <c r="O230" i="10" s="1"/>
  <c r="S230" i="10"/>
  <c r="U230" i="10" s="1"/>
  <c r="U213" i="10"/>
  <c r="AA213" i="10"/>
  <c r="Y230" i="10"/>
  <c r="AA230" i="10" s="1"/>
  <c r="AE230" i="10"/>
  <c r="AG230" i="10" s="1"/>
  <c r="AG213" i="10"/>
  <c r="G230" i="10"/>
  <c r="I213" i="10"/>
  <c r="AK230" i="10"/>
  <c r="AM230" i="10" s="1"/>
  <c r="AM213" i="10"/>
  <c r="Y230" i="20" l="1"/>
  <c r="AA230" i="20" s="1"/>
  <c r="AA213" i="20"/>
  <c r="U213" i="20"/>
  <c r="S230" i="20"/>
  <c r="U230" i="20" s="1"/>
  <c r="AM213" i="20"/>
  <c r="AK230" i="20"/>
  <c r="AM230" i="20" s="1"/>
  <c r="I213" i="20"/>
  <c r="G230" i="20"/>
  <c r="O213" i="20"/>
  <c r="M230" i="20"/>
  <c r="O230" i="20" s="1"/>
  <c r="AG213" i="20"/>
  <c r="AE230" i="20"/>
  <c r="AG230" i="20" s="1"/>
  <c r="I230" i="10"/>
  <c r="I230" i="20" l="1"/>
  <c r="U17" i="18" l="1"/>
  <c r="AA17" i="18"/>
  <c r="AF17" i="18"/>
  <c r="N19" i="18"/>
  <c r="J188" i="10" s="1"/>
  <c r="N21" i="18"/>
  <c r="P188" i="10" s="1"/>
  <c r="R188" i="10" s="1"/>
  <c r="N23" i="18"/>
  <c r="N25" i="18"/>
  <c r="AB188" i="10" s="1"/>
  <c r="N27" i="18"/>
  <c r="AH188" i="10" s="1"/>
  <c r="N29" i="18"/>
  <c r="AN188" i="10" s="1"/>
  <c r="AP188" i="10" s="1"/>
  <c r="P188" i="20" l="1"/>
  <c r="P185" i="20" s="1"/>
  <c r="R185" i="20" s="1"/>
  <c r="AN188" i="20"/>
  <c r="AN185" i="20" s="1"/>
  <c r="AP185" i="20" s="1"/>
  <c r="AH188" i="20"/>
  <c r="AJ188" i="20" s="1"/>
  <c r="J188" i="20"/>
  <c r="L188" i="20" s="1"/>
  <c r="AB188" i="20"/>
  <c r="N17" i="18"/>
  <c r="AJ188" i="10"/>
  <c r="AH185" i="10"/>
  <c r="L188" i="10"/>
  <c r="J185" i="10"/>
  <c r="AD188" i="10"/>
  <c r="AB185" i="10"/>
  <c r="V188" i="10"/>
  <c r="AN185" i="10"/>
  <c r="P185" i="10"/>
  <c r="V188" i="20"/>
  <c r="R188" i="20" l="1"/>
  <c r="P183" i="20"/>
  <c r="AN183" i="20"/>
  <c r="AP183" i="20" s="1"/>
  <c r="AP188" i="20"/>
  <c r="AH185" i="20"/>
  <c r="AJ185" i="20" s="1"/>
  <c r="AB185" i="20"/>
  <c r="AD188" i="20"/>
  <c r="J185" i="20"/>
  <c r="J183" i="20" s="1"/>
  <c r="AH183" i="20"/>
  <c r="AD185" i="10"/>
  <c r="AB183" i="10"/>
  <c r="AJ185" i="10"/>
  <c r="AH183" i="10"/>
  <c r="X188" i="20"/>
  <c r="V185" i="20"/>
  <c r="X188" i="10"/>
  <c r="V185" i="10"/>
  <c r="AQ185" i="10" s="1"/>
  <c r="AQ188" i="10"/>
  <c r="AQ188" i="20"/>
  <c r="L185" i="10"/>
  <c r="J183" i="10"/>
  <c r="AP185" i="10"/>
  <c r="AN183" i="10"/>
  <c r="R185" i="10"/>
  <c r="P183" i="10"/>
  <c r="R183" i="20"/>
  <c r="P44" i="20"/>
  <c r="AS188" i="10"/>
  <c r="AS188" i="20" l="1"/>
  <c r="AN44" i="20"/>
  <c r="AP44" i="20" s="1"/>
  <c r="L185" i="20"/>
  <c r="AD185" i="20"/>
  <c r="AB183" i="20"/>
  <c r="AH44" i="20"/>
  <c r="AJ183" i="20"/>
  <c r="J44" i="20"/>
  <c r="L183" i="20"/>
  <c r="AP183" i="10"/>
  <c r="AN44" i="10"/>
  <c r="X185" i="10"/>
  <c r="AS185" i="10" s="1"/>
  <c r="V183" i="10"/>
  <c r="AQ183" i="10" s="1"/>
  <c r="AD183" i="10"/>
  <c r="AB44" i="10"/>
  <c r="P209" i="20"/>
  <c r="R44" i="20"/>
  <c r="R183" i="10"/>
  <c r="P44" i="10"/>
  <c r="L183" i="10"/>
  <c r="J44" i="10"/>
  <c r="X185" i="20"/>
  <c r="V183" i="20"/>
  <c r="AQ185" i="20"/>
  <c r="AJ183" i="10"/>
  <c r="AH44" i="10"/>
  <c r="AN209" i="20" l="1"/>
  <c r="AP209" i="20" s="1"/>
  <c r="AS185" i="20"/>
  <c r="AD183" i="20"/>
  <c r="AB44" i="20"/>
  <c r="J209" i="20"/>
  <c r="L44" i="20"/>
  <c r="AJ44" i="20"/>
  <c r="AH209" i="20"/>
  <c r="J209" i="10"/>
  <c r="L44" i="10"/>
  <c r="AH209" i="10"/>
  <c r="AJ44" i="10"/>
  <c r="P213" i="20"/>
  <c r="R209" i="20"/>
  <c r="R44" i="10"/>
  <c r="P209" i="10"/>
  <c r="AD44" i="10"/>
  <c r="AB209" i="10"/>
  <c r="X183" i="10"/>
  <c r="AS183" i="10" s="1"/>
  <c r="V44" i="10"/>
  <c r="V44" i="20"/>
  <c r="X183" i="20"/>
  <c r="AS183" i="20" s="1"/>
  <c r="AQ183" i="20"/>
  <c r="AP44" i="10"/>
  <c r="AN209" i="10"/>
  <c r="AN213" i="20" l="1"/>
  <c r="AN230" i="20" s="1"/>
  <c r="AP230" i="20" s="1"/>
  <c r="AB209" i="20"/>
  <c r="AD44" i="20"/>
  <c r="AH213" i="20"/>
  <c r="AJ209" i="20"/>
  <c r="J213" i="20"/>
  <c r="L209" i="20"/>
  <c r="X44" i="20"/>
  <c r="V209" i="20"/>
  <c r="AQ44" i="20"/>
  <c r="V209" i="10"/>
  <c r="AQ209" i="10" s="1"/>
  <c r="X44" i="10"/>
  <c r="AS44" i="10" s="1"/>
  <c r="R209" i="10"/>
  <c r="P213" i="10"/>
  <c r="AJ209" i="10"/>
  <c r="AH213" i="10"/>
  <c r="R213" i="20"/>
  <c r="P230" i="20"/>
  <c r="R230" i="20" s="1"/>
  <c r="AD209" i="10"/>
  <c r="AB213" i="10"/>
  <c r="L209" i="10"/>
  <c r="J213" i="10"/>
  <c r="AP209" i="10"/>
  <c r="AN213" i="10"/>
  <c r="AQ44" i="10"/>
  <c r="AP213" i="20" l="1"/>
  <c r="AQ233" i="10"/>
  <c r="AS44" i="20"/>
  <c r="AD209" i="20"/>
  <c r="AB213" i="20"/>
  <c r="J230" i="20"/>
  <c r="L230" i="20" s="1"/>
  <c r="L213" i="20"/>
  <c r="AH230" i="20"/>
  <c r="AJ230" i="20" s="1"/>
  <c r="AJ213" i="20"/>
  <c r="AP213" i="10"/>
  <c r="AN230" i="10"/>
  <c r="AP230" i="10" s="1"/>
  <c r="L213" i="10"/>
  <c r="J230" i="10"/>
  <c r="X209" i="10"/>
  <c r="AS209" i="10" s="1"/>
  <c r="V213" i="10"/>
  <c r="AQ213" i="10" s="1"/>
  <c r="R213" i="10"/>
  <c r="P230" i="10"/>
  <c r="R230" i="10" s="1"/>
  <c r="AJ213" i="10"/>
  <c r="AH230" i="10"/>
  <c r="AJ230" i="10" s="1"/>
  <c r="V213" i="20"/>
  <c r="X209" i="20"/>
  <c r="AQ209" i="20"/>
  <c r="AD213" i="10"/>
  <c r="AB230" i="10"/>
  <c r="AD230" i="10" s="1"/>
  <c r="AS209" i="20" l="1"/>
  <c r="AD213" i="20"/>
  <c r="AB230" i="20"/>
  <c r="AD230" i="20" s="1"/>
  <c r="X213" i="20"/>
  <c r="V230" i="20"/>
  <c r="AQ213" i="20"/>
  <c r="L230" i="10"/>
  <c r="X213" i="10"/>
  <c r="AS213" i="10" s="1"/>
  <c r="V230" i="10"/>
  <c r="X230" i="10" s="1"/>
  <c r="AS213" i="20" l="1"/>
  <c r="AQ230" i="10"/>
  <c r="X230" i="20"/>
  <c r="AS230" i="20" s="1"/>
  <c r="AQ230" i="20"/>
  <c r="AS230" i="10"/>
</calcChain>
</file>

<file path=xl/comments1.xml><?xml version="1.0" encoding="utf-8"?>
<comments xmlns="http://schemas.openxmlformats.org/spreadsheetml/2006/main">
  <authors>
    <author>Автор</author>
  </authors>
  <commentList>
    <comment ref="J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P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V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AB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AH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AN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AT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AZ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BF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BL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BR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BX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List>
</comments>
</file>

<file path=xl/comments2.xml><?xml version="1.0" encoding="utf-8"?>
<comments xmlns="http://schemas.openxmlformats.org/spreadsheetml/2006/main">
  <authors>
    <author>Автор</author>
  </authors>
  <commentList>
    <comment ref="J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P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V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AB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AH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AN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AT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AZ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BF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BL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BR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BX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List>
</comments>
</file>

<file path=xl/comments3.xml><?xml version="1.0" encoding="utf-8"?>
<comments xmlns="http://schemas.openxmlformats.org/spreadsheetml/2006/main">
  <authors>
    <author>Автор</author>
  </authors>
  <commentList>
    <comment ref="J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P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V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AB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AH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AN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AT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AZ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BF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BL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BR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 ref="BX5" authorId="0" shapeId="0">
      <text>
        <r>
          <rPr>
            <b/>
            <sz val="8"/>
            <color indexed="81"/>
            <rFont val="Tahoma"/>
            <family val="2"/>
            <charset val="204"/>
          </rPr>
          <t>Автор:</t>
        </r>
        <r>
          <rPr>
            <sz val="8"/>
            <color indexed="81"/>
            <rFont val="Tahoma"/>
            <family val="2"/>
            <charset val="204"/>
          </rPr>
          <t xml:space="preserve">
оф. ЗП "грязная", берется в ОК или в бух-и</t>
        </r>
      </text>
    </comment>
  </commentList>
</comments>
</file>

<file path=xl/comments4.xml><?xml version="1.0" encoding="utf-8"?>
<comments xmlns="http://schemas.openxmlformats.org/spreadsheetml/2006/main">
  <authors>
    <author>Автор</author>
  </authors>
  <commentList>
    <comment ref="H68" authorId="0" shapeId="0">
      <text>
        <r>
          <rPr>
            <b/>
            <sz val="8"/>
            <color indexed="81"/>
            <rFont val="Tahoma"/>
            <family val="2"/>
            <charset val="204"/>
          </rPr>
          <t>Автор:</t>
        </r>
        <r>
          <rPr>
            <sz val="8"/>
            <color indexed="81"/>
            <rFont val="Tahoma"/>
            <family val="2"/>
            <charset val="204"/>
          </rPr>
          <t xml:space="preserve">
было 223</t>
        </r>
      </text>
    </comment>
    <comment ref="C80" authorId="0" shapeId="0">
      <text>
        <r>
          <rPr>
            <b/>
            <sz val="8"/>
            <color indexed="81"/>
            <rFont val="Tahoma"/>
            <family val="2"/>
            <charset val="204"/>
          </rPr>
          <t>Автор:</t>
        </r>
        <r>
          <rPr>
            <sz val="8"/>
            <color indexed="81"/>
            <rFont val="Tahoma"/>
            <family val="2"/>
            <charset val="204"/>
          </rPr>
          <t xml:space="preserve">
замена номера 150-06ОК</t>
        </r>
      </text>
    </comment>
    <comment ref="C82" authorId="0" shapeId="0">
      <text>
        <r>
          <rPr>
            <b/>
            <sz val="8"/>
            <color indexed="81"/>
            <rFont val="Tahoma"/>
            <family val="2"/>
            <charset val="204"/>
          </rPr>
          <t>Автор:</t>
        </r>
        <r>
          <rPr>
            <sz val="8"/>
            <color indexed="81"/>
            <rFont val="Tahoma"/>
            <family val="2"/>
            <charset val="204"/>
          </rPr>
          <t xml:space="preserve">
замена номера 150-06ОК</t>
        </r>
      </text>
    </comment>
    <comment ref="C129" authorId="0" shapeId="0">
      <text>
        <r>
          <rPr>
            <b/>
            <sz val="10"/>
            <color indexed="81"/>
            <rFont val="Tahoma"/>
            <family val="2"/>
            <charset val="204"/>
          </rPr>
          <t>Автор:</t>
        </r>
        <r>
          <rPr>
            <sz val="10"/>
            <color indexed="81"/>
            <rFont val="Tahoma"/>
            <family val="2"/>
            <charset val="204"/>
          </rPr>
          <t xml:space="preserve">
24.11.11 - передана из ИЛС Одесса в ИЛС Днепр</t>
        </r>
      </text>
    </comment>
    <comment ref="D129" authorId="0" shapeId="0">
      <text>
        <r>
          <rPr>
            <b/>
            <sz val="8"/>
            <color indexed="81"/>
            <rFont val="Tahoma"/>
            <family val="2"/>
            <charset val="204"/>
          </rPr>
          <t>Автор:</t>
        </r>
        <r>
          <rPr>
            <sz val="8"/>
            <color indexed="81"/>
            <rFont val="Tahoma"/>
            <family val="2"/>
            <charset val="204"/>
          </rPr>
          <t xml:space="preserve">
страхуем по ИЛС для лицензии`</t>
        </r>
      </text>
    </comment>
    <comment ref="C239" authorId="0" shapeId="0">
      <text>
        <r>
          <rPr>
            <b/>
            <sz val="8"/>
            <color indexed="81"/>
            <rFont val="Tahoma"/>
            <family val="2"/>
            <charset val="204"/>
          </rPr>
          <t>Автор:</t>
        </r>
        <r>
          <rPr>
            <sz val="8"/>
            <color indexed="81"/>
            <rFont val="Tahoma"/>
            <family val="2"/>
            <charset val="204"/>
          </rPr>
          <t xml:space="preserve">
новый номер в связи с утерей</t>
        </r>
      </text>
    </comment>
    <comment ref="E454" authorId="0" shapeId="0">
      <text>
        <r>
          <rPr>
            <b/>
            <sz val="8"/>
            <color indexed="81"/>
            <rFont val="Tahoma"/>
            <family val="2"/>
            <charset val="204"/>
          </rPr>
          <t>Автор:</t>
        </r>
        <r>
          <rPr>
            <sz val="8"/>
            <color indexed="81"/>
            <rFont val="Tahoma"/>
            <family val="2"/>
            <charset val="204"/>
          </rPr>
          <t xml:space="preserve">
50% на Одессу
50% на Проминь</t>
        </r>
      </text>
    </comment>
    <comment ref="E455" authorId="0" shapeId="0">
      <text>
        <r>
          <rPr>
            <b/>
            <sz val="8"/>
            <color indexed="81"/>
            <rFont val="Tahoma"/>
            <family val="2"/>
            <charset val="204"/>
          </rPr>
          <t>Автор:</t>
        </r>
        <r>
          <rPr>
            <sz val="8"/>
            <color indexed="81"/>
            <rFont val="Tahoma"/>
            <family val="2"/>
            <charset val="204"/>
          </rPr>
          <t xml:space="preserve">
50% на Одессу
50% на Проминь</t>
        </r>
      </text>
    </comment>
    <comment ref="D775" authorId="0" shapeId="0">
      <text>
        <r>
          <rPr>
            <b/>
            <sz val="8"/>
            <color indexed="81"/>
            <rFont val="Tahoma"/>
            <family val="2"/>
            <charset val="204"/>
          </rPr>
          <t>Автор:</t>
        </r>
        <r>
          <rPr>
            <sz val="8"/>
            <color indexed="81"/>
            <rFont val="Tahoma"/>
            <family val="2"/>
            <charset val="204"/>
          </rPr>
          <t xml:space="preserve">
страхуем по ИЛС для лицензии</t>
        </r>
      </text>
    </comment>
  </commentList>
</comments>
</file>

<file path=xl/sharedStrings.xml><?xml version="1.0" encoding="utf-8"?>
<sst xmlns="http://schemas.openxmlformats.org/spreadsheetml/2006/main" count="3729" uniqueCount="664">
  <si>
    <t>План</t>
  </si>
  <si>
    <t>Факт</t>
  </si>
  <si>
    <t>Отклонение</t>
  </si>
  <si>
    <t>Доходы</t>
  </si>
  <si>
    <t xml:space="preserve">Выручка от реализации </t>
  </si>
  <si>
    <t>(Возвраты от покупателей)</t>
  </si>
  <si>
    <t>Чистая выручка от реализации</t>
  </si>
  <si>
    <t>(Себестоимость реализованного товара)</t>
  </si>
  <si>
    <t>оплата доставки транспортом сторонних организаций</t>
  </si>
  <si>
    <t>услуги сторонних организаций</t>
  </si>
  <si>
    <t>Импортно-экспортные платежи</t>
  </si>
  <si>
    <t>(Маркетинговые расходы, подлежащие компенсации)</t>
  </si>
  <si>
    <t>(Скидки покупателям)</t>
  </si>
  <si>
    <t>Валовый доход</t>
  </si>
  <si>
    <t>Прочие доходы обычной деятельности</t>
  </si>
  <si>
    <t>Прочие доходы операционной деятельности</t>
  </si>
  <si>
    <t>Скидки от поставщиков</t>
  </si>
  <si>
    <t>Доход от операционной аренды активов</t>
  </si>
  <si>
    <t>Доход от списания кредиторской задолженности</t>
  </si>
  <si>
    <t>Возмещение ранее списанных активов</t>
  </si>
  <si>
    <t>Доход от реализации прочих оборотных активов</t>
  </si>
  <si>
    <t>Доход от реализации иностранной валюты</t>
  </si>
  <si>
    <t>Доход от операционных курсовых разниц</t>
  </si>
  <si>
    <t>Полученные штрафы, пени, неустойки</t>
  </si>
  <si>
    <t>Полученные дотации</t>
  </si>
  <si>
    <t>Доходы финансовой деятельности</t>
  </si>
  <si>
    <t>Доход от участия в капитале</t>
  </si>
  <si>
    <t>Дивиденды</t>
  </si>
  <si>
    <t>Проценты</t>
  </si>
  <si>
    <t>Операции с НДС</t>
  </si>
  <si>
    <t>Прочие финансовые доходы</t>
  </si>
  <si>
    <t>Прочие доходы</t>
  </si>
  <si>
    <t>Доход от реализации необоротных активов</t>
  </si>
  <si>
    <t>Доход от реализации финансовых инвестиций</t>
  </si>
  <si>
    <t>Доход от неоперационной курсовой разницы</t>
  </si>
  <si>
    <t>Страховые возмещения</t>
  </si>
  <si>
    <t>автоматически расчет - формула</t>
  </si>
  <si>
    <t>заполняется вручную - директором</t>
  </si>
  <si>
    <t>Скидка от ПиГ базовая</t>
  </si>
  <si>
    <t xml:space="preserve">Рентабельность продаж </t>
  </si>
  <si>
    <t>Расходы на оплату труда административно-управленческого персонала</t>
  </si>
  <si>
    <t xml:space="preserve">основная заработная плата </t>
  </si>
  <si>
    <t>премии</t>
  </si>
  <si>
    <t>компенсации</t>
  </si>
  <si>
    <t>образование</t>
  </si>
  <si>
    <t>аренда жилья</t>
  </si>
  <si>
    <t>питание</t>
  </si>
  <si>
    <t>прочее</t>
  </si>
  <si>
    <t>налоги с фонда оплаты труда</t>
  </si>
  <si>
    <t>единый налог</t>
  </si>
  <si>
    <t>Административные затраты</t>
  </si>
  <si>
    <t>Расходы на оплату труда торгового персонала</t>
  </si>
  <si>
    <t>Расходы на оплату труда персонала логистики</t>
  </si>
  <si>
    <t>Должность</t>
  </si>
  <si>
    <t>ФИО (не обязательно)</t>
  </si>
  <si>
    <t>База</t>
  </si>
  <si>
    <t>Бонус</t>
  </si>
  <si>
    <t>Итого на руки</t>
  </si>
  <si>
    <t>Оф-й ФОТ</t>
  </si>
  <si>
    <t>Налоги с оф-й ЗП</t>
  </si>
  <si>
    <t>Ставка</t>
  </si>
  <si>
    <t>Админ персонал</t>
  </si>
  <si>
    <t xml:space="preserve">Итого </t>
  </si>
  <si>
    <t>Директор</t>
  </si>
  <si>
    <t>курс бюджета</t>
  </si>
  <si>
    <t xml:space="preserve">курс бюджета </t>
  </si>
  <si>
    <t>Прочее</t>
  </si>
  <si>
    <t>Стаж ( года)</t>
  </si>
  <si>
    <t>Расходы</t>
  </si>
  <si>
    <t>Аренда</t>
  </si>
  <si>
    <t>офиса</t>
  </si>
  <si>
    <t>оборудования общехозяйственного назначения</t>
  </si>
  <si>
    <t>Амортизация</t>
  </si>
  <si>
    <t>амортизация ОС</t>
  </si>
  <si>
    <t>амортизация нематериальных активов</t>
  </si>
  <si>
    <t>Текущие расходы</t>
  </si>
  <si>
    <t>коммунальные расходы</t>
  </si>
  <si>
    <t>хозяйственные расходы</t>
  </si>
  <si>
    <t>содержание активов, обеспечивающих административные потребности</t>
  </si>
  <si>
    <t>Транспортные расходы административно-управленческого персонала</t>
  </si>
  <si>
    <t xml:space="preserve">плата за аренду автотранспорта </t>
  </si>
  <si>
    <t>гсм</t>
  </si>
  <si>
    <t>ремонт</t>
  </si>
  <si>
    <t>парковка</t>
  </si>
  <si>
    <t>Страхование</t>
  </si>
  <si>
    <t>активов</t>
  </si>
  <si>
    <t>деятельности</t>
  </si>
  <si>
    <t>Корпоративные расходы</t>
  </si>
  <si>
    <t xml:space="preserve">представительские и организационные </t>
  </si>
  <si>
    <t>затраты на обнародование годовой отчетности и аудит</t>
  </si>
  <si>
    <t>затраты на обучение персонала</t>
  </si>
  <si>
    <t>мероприятия</t>
  </si>
  <si>
    <t>особые события</t>
  </si>
  <si>
    <t>Специальные расходы</t>
  </si>
  <si>
    <t>Прочие административные расходы</t>
  </si>
  <si>
    <t>затраты, связанные с управлением торговой деятельностью</t>
  </si>
  <si>
    <t>командировки административного персонала</t>
  </si>
  <si>
    <t>местные командировки (по Украине)</t>
  </si>
  <si>
    <t>международные командировки (за пределы Украины)</t>
  </si>
  <si>
    <t>связь</t>
  </si>
  <si>
    <t>мобильная связь</t>
  </si>
  <si>
    <t>телефонная связь</t>
  </si>
  <si>
    <t>цифровые линии связи</t>
  </si>
  <si>
    <t>почтовые отправления и курьерская почта</t>
  </si>
  <si>
    <t>подписка и информационные издания</t>
  </si>
  <si>
    <t>комиссии фин. учреждениям</t>
  </si>
  <si>
    <t>гарантии</t>
  </si>
  <si>
    <t>РКО (клиент-банк, инкассация)</t>
  </si>
  <si>
    <t>поручительства</t>
  </si>
  <si>
    <t>покупка валюты</t>
  </si>
  <si>
    <t>затраты на перевозку рабочих и служащих</t>
  </si>
  <si>
    <t>затраты на канцелярские и офисные принадлежности</t>
  </si>
  <si>
    <t>охрана и безопасность</t>
  </si>
  <si>
    <t>затраты на информационные, юридические и прочие услуги</t>
  </si>
  <si>
    <t>затраты на проведение тендеров</t>
  </si>
  <si>
    <t>прочие расходы</t>
  </si>
  <si>
    <t>Налоги, сборы и прочие обязательные платежи</t>
  </si>
  <si>
    <t>Лицензии и разрешения</t>
  </si>
  <si>
    <t>налоги с продаж</t>
  </si>
  <si>
    <t>прочие налоги</t>
  </si>
  <si>
    <t xml:space="preserve">Затраты на сбыт </t>
  </si>
  <si>
    <t xml:space="preserve">склада </t>
  </si>
  <si>
    <t>торговой площади</t>
  </si>
  <si>
    <t>оборудования операционного назначения</t>
  </si>
  <si>
    <t>амортизация прочих необоротных материальных активов</t>
  </si>
  <si>
    <t>содержание активов обеспечивающих операционную деятельность</t>
  </si>
  <si>
    <t>Транспортные расходы на межфилиальную доставку товара</t>
  </si>
  <si>
    <t>командировки</t>
  </si>
  <si>
    <t>Транспортные расходы на доставку товара покупателям</t>
  </si>
  <si>
    <t>Транспортные расходы торгового персонала</t>
  </si>
  <si>
    <t>Расходы деятельности</t>
  </si>
  <si>
    <t>упаковка и маркировка</t>
  </si>
  <si>
    <t>услуги сторонних организаций-складские операции</t>
  </si>
  <si>
    <t>Маркетинговые расходы</t>
  </si>
  <si>
    <t>маркетинговые исследования, базы данных</t>
  </si>
  <si>
    <t>реклама СМИ</t>
  </si>
  <si>
    <t>печать рекламных материалов</t>
  </si>
  <si>
    <t>акции по стимулированию сбыта</t>
  </si>
  <si>
    <t>расходы по маркетинговым договорам с клиентами</t>
  </si>
  <si>
    <t>Прочие расходы на сбыт</t>
  </si>
  <si>
    <t>Прочие операционные затраты</t>
  </si>
  <si>
    <t>Затраты на исследование и разработку</t>
  </si>
  <si>
    <t>Себестоимость реализованных прочих оборотных активов (запасов)</t>
  </si>
  <si>
    <t>Себестоимость реализованной иностранной валюты</t>
  </si>
  <si>
    <t>Сомнительные и безнадежные долги</t>
  </si>
  <si>
    <t>Недостачи, затраты от порчи ценностей</t>
  </si>
  <si>
    <t>запасы</t>
  </si>
  <si>
    <t>прочие активы</t>
  </si>
  <si>
    <t>Затраты от операционных курсовых разниц</t>
  </si>
  <si>
    <t>Признанные штрафы, пени, неустойки</t>
  </si>
  <si>
    <t>Прочие расходы операционной деятельности</t>
  </si>
  <si>
    <t>Затраты финансовой деятельности</t>
  </si>
  <si>
    <t>Проценты за пользование займами</t>
  </si>
  <si>
    <t>Прочие финансовые расходы</t>
  </si>
  <si>
    <t>затраты связанные с выпуском, содержанием и обращением ЦБ собственной эмиссии</t>
  </si>
  <si>
    <t>затраты по привлечению кредитов</t>
  </si>
  <si>
    <t>затраты связанные с начислением процентов по договорам  лизинга</t>
  </si>
  <si>
    <t>прочие финансовые затраты</t>
  </si>
  <si>
    <t>Затраты инвестиционной деятельности</t>
  </si>
  <si>
    <t>Затраты от участия в капитале</t>
  </si>
  <si>
    <t>убытки от инвестиций в совместные предприятия</t>
  </si>
  <si>
    <t xml:space="preserve">убытки от инвестиций в ассоциированные компании </t>
  </si>
  <si>
    <t>убытки от инвестиций в дочерние компании</t>
  </si>
  <si>
    <t>Прочие затраты инвестиционной деятельности</t>
  </si>
  <si>
    <t>Прочие затраты обычной деятельности</t>
  </si>
  <si>
    <t>Себестоимость реализованных необоротных активов</t>
  </si>
  <si>
    <t>Себестоимость реализованных финансовых инвестиций</t>
  </si>
  <si>
    <t>Потери от неоперационной курсовой разницы</t>
  </si>
  <si>
    <t>Стоимость уценки необоротных активов и фин. инвестиций</t>
  </si>
  <si>
    <t>Остаточная стоимость ликвидируемых необоротных активов</t>
  </si>
  <si>
    <t>Списание необоротных активов</t>
  </si>
  <si>
    <t>Чрезвычайные затраты</t>
  </si>
  <si>
    <t>Прибыль</t>
  </si>
  <si>
    <t>Чистый доход</t>
  </si>
  <si>
    <t>Налог на прибыль</t>
  </si>
  <si>
    <t>налог на прибыль</t>
  </si>
  <si>
    <t>прочий налог на прибыль</t>
  </si>
  <si>
    <t>Чистая прибыль</t>
  </si>
  <si>
    <t>Инвестиции</t>
  </si>
  <si>
    <t>инвестиции в необоротные активы</t>
  </si>
  <si>
    <t>основные средства</t>
  </si>
  <si>
    <t>здания и сооружения, их капитальные ремонты</t>
  </si>
  <si>
    <t>транспорт легковой</t>
  </si>
  <si>
    <t>транспорт грузовой</t>
  </si>
  <si>
    <t>компьютерная техника</t>
  </si>
  <si>
    <t>офисная техника и средства связи</t>
  </si>
  <si>
    <t>мебель</t>
  </si>
  <si>
    <t>оборудование</t>
  </si>
  <si>
    <t>нематериальные активы</t>
  </si>
  <si>
    <t>программное обеспечение</t>
  </si>
  <si>
    <t>права пользования</t>
  </si>
  <si>
    <t>фин. инвестиции</t>
  </si>
  <si>
    <t>Прибыль после инвестиций</t>
  </si>
  <si>
    <t>Оборот, $ без НДС</t>
  </si>
  <si>
    <t>Наценка</t>
  </si>
  <si>
    <t xml:space="preserve">Light- филиал </t>
  </si>
  <si>
    <t>в $</t>
  </si>
  <si>
    <t>Аренда жилья  по админ персоналу ( по договору)</t>
  </si>
  <si>
    <t>Аренда жилья  по торг. персоналу ( по договору)</t>
  </si>
  <si>
    <t>Аренда жилья  по склад. персоналу ( по договору)</t>
  </si>
  <si>
    <t>м2</t>
  </si>
  <si>
    <t>стоимость 1 м2, без НДС</t>
  </si>
  <si>
    <t>Курс бюджета</t>
  </si>
  <si>
    <t>пробег , км</t>
  </si>
  <si>
    <t>Норма списания</t>
  </si>
  <si>
    <t>Расходы, л</t>
  </si>
  <si>
    <t>ДТ</t>
  </si>
  <si>
    <t>тип топлива</t>
  </si>
  <si>
    <t xml:space="preserve"> пробег , км</t>
  </si>
  <si>
    <t xml:space="preserve">норма списания </t>
  </si>
  <si>
    <t>Машина 1</t>
  </si>
  <si>
    <t>Машина 2</t>
  </si>
  <si>
    <t>Машина 3</t>
  </si>
  <si>
    <t>Машина 4</t>
  </si>
  <si>
    <t>Машина 5</t>
  </si>
  <si>
    <t>Машина 6</t>
  </si>
  <si>
    <t>Машина 7</t>
  </si>
  <si>
    <t>Машина 8</t>
  </si>
  <si>
    <t>Машина 9</t>
  </si>
  <si>
    <t>Машина 10</t>
  </si>
  <si>
    <t>Машина 11</t>
  </si>
  <si>
    <t>Машина 12</t>
  </si>
  <si>
    <t>Машина 13</t>
  </si>
  <si>
    <t>Машина 14</t>
  </si>
  <si>
    <t>Машина 15</t>
  </si>
  <si>
    <t>Машина 16</t>
  </si>
  <si>
    <t>Машина 17</t>
  </si>
  <si>
    <t>Машина 18</t>
  </si>
  <si>
    <t>Машина 19</t>
  </si>
  <si>
    <t>Машина 20</t>
  </si>
  <si>
    <t>Машина 21</t>
  </si>
  <si>
    <t>Машина 22</t>
  </si>
  <si>
    <t>Машина 23</t>
  </si>
  <si>
    <t>Машина 24</t>
  </si>
  <si>
    <t>Машина 25</t>
  </si>
  <si>
    <t>Машина 26</t>
  </si>
  <si>
    <t>Машина 27</t>
  </si>
  <si>
    <t>Машина 28</t>
  </si>
  <si>
    <t>Машина 29</t>
  </si>
  <si>
    <t>Машина 30</t>
  </si>
  <si>
    <t xml:space="preserve">CPG </t>
  </si>
  <si>
    <t>Комунальные расходы</t>
  </si>
  <si>
    <t>Хозяйственные расходы</t>
  </si>
  <si>
    <t xml:space="preserve">итого гсм </t>
  </si>
  <si>
    <t>итого ремонт</t>
  </si>
  <si>
    <t>итого гсм</t>
  </si>
  <si>
    <t>КБД ТТ для бюджета,$</t>
  </si>
  <si>
    <t>С\с для бюджета,$</t>
  </si>
  <si>
    <t>КБД ТТ  от C\c, %</t>
  </si>
  <si>
    <t>КБД ТТ по ПиГ( от продаж в Базовых Ценах)</t>
  </si>
  <si>
    <t>Машина 31</t>
  </si>
  <si>
    <t>Машина 32</t>
  </si>
  <si>
    <t>Машина 33</t>
  </si>
  <si>
    <t>Машина 34</t>
  </si>
  <si>
    <t>Машина 35</t>
  </si>
  <si>
    <t>Машина 36</t>
  </si>
  <si>
    <t>Машина 37</t>
  </si>
  <si>
    <t>Машина 38</t>
  </si>
  <si>
    <t>Машина 39</t>
  </si>
  <si>
    <t>Машина 40</t>
  </si>
  <si>
    <t>С какого листа берутся данные</t>
  </si>
  <si>
    <t>Для расчета ЗП админ. Персонал</t>
  </si>
  <si>
    <t>Прочие расходы</t>
  </si>
  <si>
    <t>ГСМ админ</t>
  </si>
  <si>
    <t>Для расчета ЗП торг. Персонала</t>
  </si>
  <si>
    <t>Для расчета ЗП склад.персонала</t>
  </si>
  <si>
    <t>ГСМ доставка</t>
  </si>
  <si>
    <t>ГСМ торговые</t>
  </si>
  <si>
    <t>Лизинг</t>
  </si>
  <si>
    <t xml:space="preserve">PGT </t>
  </si>
  <si>
    <t>HIPP</t>
  </si>
  <si>
    <t>С\С</t>
  </si>
  <si>
    <t>Итоговый ( в зависимости от  направления)</t>
  </si>
  <si>
    <t>ставим в $</t>
  </si>
  <si>
    <t>ЗП админ. Персонал</t>
  </si>
  <si>
    <t>ЗП торг. Персонала</t>
  </si>
  <si>
    <t>ЗП склад.персонала</t>
  </si>
  <si>
    <t>Офис 2</t>
  </si>
  <si>
    <t>Офис 1</t>
  </si>
  <si>
    <t>Офис 3</t>
  </si>
  <si>
    <t>Склад 1</t>
  </si>
  <si>
    <t>Склад 2</t>
  </si>
  <si>
    <t>Аренда склада ИТОГО</t>
  </si>
  <si>
    <t>Аренда офиса ИТОГО</t>
  </si>
  <si>
    <t>ЗАЗ ВН 7502 СО</t>
  </si>
  <si>
    <t>разница</t>
  </si>
  <si>
    <t xml:space="preserve">Рогожников </t>
  </si>
  <si>
    <t>Ланос 1,5 ВН6329ВТ</t>
  </si>
  <si>
    <t>в руб</t>
  </si>
  <si>
    <t>Курс</t>
  </si>
  <si>
    <t>1 полугодие 2015</t>
  </si>
  <si>
    <t>2 полугодие 2015</t>
  </si>
  <si>
    <t xml:space="preserve"> скидка  в торговлю, %</t>
  </si>
  <si>
    <t>Скидка от ПиГ, %</t>
  </si>
  <si>
    <t>ФО - финансовый отдел</t>
  </si>
  <si>
    <r>
      <rPr>
        <i/>
        <u/>
        <sz val="11"/>
        <color theme="1"/>
        <rFont val="Calibri"/>
        <family val="2"/>
        <charset val="204"/>
        <scheme val="minor"/>
      </rPr>
      <t>Скидка от ПиГ</t>
    </r>
    <r>
      <rPr>
        <sz val="11"/>
        <color theme="1"/>
        <rFont val="Calibri"/>
        <family val="2"/>
        <charset val="204"/>
        <scheme val="minor"/>
      </rPr>
      <t xml:space="preserve"> - это скидка, которая считается от закупок в Базовыз ценах ( без учета скидки за ранний платеж). Размер скидки будет проставлен ФО*</t>
    </r>
  </si>
  <si>
    <t>заполняется вручную - держателем бюджета</t>
  </si>
  <si>
    <t>1 Пол.</t>
  </si>
  <si>
    <t>2 Пол.</t>
  </si>
  <si>
    <t>с\с  в БЦ</t>
  </si>
  <si>
    <t>из диф наценки</t>
  </si>
  <si>
    <r>
      <t xml:space="preserve">КБД ТТ по ПиГ - </t>
    </r>
    <r>
      <rPr>
        <sz val="11"/>
        <color theme="1"/>
        <rFont val="Calibri"/>
        <family val="2"/>
        <charset val="204"/>
        <scheme val="minor"/>
      </rPr>
      <t>это инвестиции, которые должны транслироваться в торговлю, для улучшения роста продаж.Размер скидки будет проставлен ФО*</t>
    </r>
  </si>
  <si>
    <r>
      <t xml:space="preserve">2. </t>
    </r>
    <r>
      <rPr>
        <b/>
        <sz val="11"/>
        <color theme="1"/>
        <rFont val="Calibri"/>
        <family val="2"/>
        <charset val="204"/>
        <scheme val="minor"/>
      </rPr>
      <t xml:space="preserve">Лист "Наценка" - </t>
    </r>
    <r>
      <rPr>
        <sz val="11"/>
        <color theme="1"/>
        <rFont val="Calibri"/>
        <family val="2"/>
        <charset val="204"/>
        <scheme val="minor"/>
      </rPr>
      <t xml:space="preserve">заполняются ячейки выкрашенные в зеленый цвет. В </t>
    </r>
    <r>
      <rPr>
        <b/>
        <sz val="11"/>
        <color rgb="FFFF0000"/>
        <rFont val="Calibri"/>
        <family val="2"/>
        <charset val="204"/>
        <scheme val="minor"/>
      </rPr>
      <t xml:space="preserve">ячейке F6 </t>
    </r>
    <r>
      <rPr>
        <sz val="11"/>
        <color theme="1"/>
        <rFont val="Calibri"/>
        <family val="2"/>
        <charset val="204"/>
        <scheme val="minor"/>
      </rPr>
      <t>с помощью  выпадающего списка выбирается</t>
    </r>
    <r>
      <rPr>
        <b/>
        <sz val="11"/>
        <color theme="1"/>
        <rFont val="Calibri"/>
        <family val="2"/>
        <charset val="204"/>
        <scheme val="minor"/>
      </rPr>
      <t xml:space="preserve"> </t>
    </r>
    <r>
      <rPr>
        <b/>
        <u/>
        <sz val="11"/>
        <color theme="1"/>
        <rFont val="Calibri"/>
        <family val="2"/>
        <charset val="204"/>
        <scheme val="minor"/>
      </rPr>
      <t>направление</t>
    </r>
  </si>
  <si>
    <r>
      <t xml:space="preserve">1. Перед началом заполнения шаблона бюджетирования, необходимо зайти на закладку </t>
    </r>
    <r>
      <rPr>
        <b/>
        <sz val="11"/>
        <color theme="1"/>
        <rFont val="Calibri"/>
        <family val="2"/>
        <charset val="204"/>
        <scheme val="minor"/>
      </rPr>
      <t xml:space="preserve">"Исходные данные" </t>
    </r>
    <r>
      <rPr>
        <sz val="11"/>
        <color theme="1"/>
        <rFont val="Calibri"/>
        <family val="2"/>
        <charset val="204"/>
        <scheme val="minor"/>
      </rPr>
      <t>и заполнить указанные данные.</t>
    </r>
  </si>
  <si>
    <t>Проверка</t>
  </si>
  <si>
    <t>КБД ТТ по ПиГ,%</t>
  </si>
  <si>
    <r>
      <t>ФОТ -</t>
    </r>
    <r>
      <rPr>
        <sz val="11"/>
        <color theme="1"/>
        <rFont val="Calibri"/>
        <family val="2"/>
        <charset val="204"/>
        <scheme val="minor"/>
      </rPr>
      <t xml:space="preserve"> Должность сотрудника, обязательно его стаж работы, для расчета суммы за выслугу лет, База ( базовый оклад на руки), Бонус ( базовый бонус на руки), Официальный ФОТ*- для расчета налогов</t>
    </r>
  </si>
  <si>
    <t>Официальный ФОТ* - официальная  ЗП "грязная", берется в отделе кадров  или в бухгалтерии</t>
  </si>
  <si>
    <t>Не забываем, что по торговым представителям  вся ЗП официальная по Крыму.</t>
  </si>
  <si>
    <t xml:space="preserve">Марка </t>
  </si>
  <si>
    <t>Гос. номер</t>
  </si>
  <si>
    <t>Собственник</t>
  </si>
  <si>
    <t xml:space="preserve">Эксплуатирует </t>
  </si>
  <si>
    <t>Виды страхования</t>
  </si>
  <si>
    <t>Срок действия договора</t>
  </si>
  <si>
    <t>Страх. премия, грн.</t>
  </si>
  <si>
    <t>Транспортное средство</t>
  </si>
  <si>
    <t>№</t>
  </si>
  <si>
    <t>Итого страхование</t>
  </si>
  <si>
    <t>Винница</t>
  </si>
  <si>
    <t>Одесса</t>
  </si>
  <si>
    <t>Николаев</t>
  </si>
  <si>
    <t>Херсон</t>
  </si>
  <si>
    <t>Симферополь</t>
  </si>
  <si>
    <t>Севастополь</t>
  </si>
  <si>
    <t>Феодосия</t>
  </si>
  <si>
    <t>Кировоград</t>
  </si>
  <si>
    <t>Черкассы</t>
  </si>
  <si>
    <t>Корма</t>
  </si>
  <si>
    <t>Строка страхование $</t>
  </si>
  <si>
    <t>ГО</t>
  </si>
  <si>
    <t>Каско</t>
  </si>
  <si>
    <t>ИТОГО в $</t>
  </si>
  <si>
    <t>ЗАЗ 110557</t>
  </si>
  <si>
    <t>ВН3645АТ</t>
  </si>
  <si>
    <t>Пи Джи</t>
  </si>
  <si>
    <t>ЗАЗ 110558</t>
  </si>
  <si>
    <t>ЗАЗ 110267</t>
  </si>
  <si>
    <t>416-40 ОВ</t>
  </si>
  <si>
    <t>Деу-Ланос</t>
  </si>
  <si>
    <t>446-16 ОК</t>
  </si>
  <si>
    <t>524-86 ОК</t>
  </si>
  <si>
    <t>Мерседес 412Д</t>
  </si>
  <si>
    <t>465-75 ОВ</t>
  </si>
  <si>
    <t>465-80 ОВ</t>
  </si>
  <si>
    <t>Мерседес Варио 814 Д</t>
  </si>
  <si>
    <t>478-98 ОВ</t>
  </si>
  <si>
    <t>478-97 ОВ</t>
  </si>
  <si>
    <t>479-00 ОВ</t>
  </si>
  <si>
    <t>478-99 ОВ</t>
  </si>
  <si>
    <t>477-21 ОВ</t>
  </si>
  <si>
    <t>477-15 ОВ</t>
  </si>
  <si>
    <t>465-87 ОВ</t>
  </si>
  <si>
    <t>ВН3480СІ</t>
  </si>
  <si>
    <t>465-29 ОВ</t>
  </si>
  <si>
    <t>465-30 ОВ</t>
  </si>
  <si>
    <t>386-04 ОВ</t>
  </si>
  <si>
    <t>500-65 ОВ</t>
  </si>
  <si>
    <t>358-60ОВ</t>
  </si>
  <si>
    <t>Mercedes 412</t>
  </si>
  <si>
    <t>ВН4589АА</t>
  </si>
  <si>
    <t>ВН4586АА</t>
  </si>
  <si>
    <t>ВН2280АВ</t>
  </si>
  <si>
    <t>ВН3190АС</t>
  </si>
  <si>
    <t>ВН3184АС</t>
  </si>
  <si>
    <t>ВН3189АС</t>
  </si>
  <si>
    <t>ВН9169АВ</t>
  </si>
  <si>
    <t>ВН9168АВ</t>
  </si>
  <si>
    <t>ВН9167АВ</t>
  </si>
  <si>
    <t>ВН9173АВ</t>
  </si>
  <si>
    <t>ВН4604АІ</t>
  </si>
  <si>
    <t>ВН4603АІ</t>
  </si>
  <si>
    <t>ВН3458АН</t>
  </si>
  <si>
    <t>Мерседес 408 Д</t>
  </si>
  <si>
    <t>ВН1484АО</t>
  </si>
  <si>
    <t>Мерседес 412 Д</t>
  </si>
  <si>
    <t>ВН1485АО</t>
  </si>
  <si>
    <t>ВН1486АО</t>
  </si>
  <si>
    <t>ВН1449АО</t>
  </si>
  <si>
    <t>ГАЗ 2705</t>
  </si>
  <si>
    <t>ВН9576АХ</t>
  </si>
  <si>
    <t>ВН9614АХ</t>
  </si>
  <si>
    <t>ВН9148АХ</t>
  </si>
  <si>
    <t>ВН1913ВА</t>
  </si>
  <si>
    <t>ВН1912ВА</t>
  </si>
  <si>
    <t>ВН9569АХ</t>
  </si>
  <si>
    <t>ВН1975ВА</t>
  </si>
  <si>
    <t>ВН4720ВА</t>
  </si>
  <si>
    <t>ВН4409ВХ</t>
  </si>
  <si>
    <t>ГАЗ 2706</t>
  </si>
  <si>
    <t>ВН4939СО</t>
  </si>
  <si>
    <t>ВН4932СО</t>
  </si>
  <si>
    <t>ВН4936СО</t>
  </si>
  <si>
    <t>ВН4930СО</t>
  </si>
  <si>
    <t>ВН0853АС</t>
  </si>
  <si>
    <t>ВН4935СО</t>
  </si>
  <si>
    <t>ВН9283СЕ</t>
  </si>
  <si>
    <t>ВН4938СО</t>
  </si>
  <si>
    <t>ВН4965СО</t>
  </si>
  <si>
    <t>ВН4931СО</t>
  </si>
  <si>
    <t>ВН4928СО</t>
  </si>
  <si>
    <t>ДЭУ Ланос ТF55</t>
  </si>
  <si>
    <t>ВН4926СО</t>
  </si>
  <si>
    <t>ВН4929СО</t>
  </si>
  <si>
    <t>Hyundai HD78</t>
  </si>
  <si>
    <t>ВН9460ВА</t>
  </si>
  <si>
    <t>ВН9461ВА</t>
  </si>
  <si>
    <t>ВН9462ВА</t>
  </si>
  <si>
    <t>ВН6762АЕ</t>
  </si>
  <si>
    <t>ВН4937СО</t>
  </si>
  <si>
    <t>ВН7496СО</t>
  </si>
  <si>
    <t>ВН7357СО</t>
  </si>
  <si>
    <t>ВН7494СО</t>
  </si>
  <si>
    <t>ВН7361СО</t>
  </si>
  <si>
    <t>ВН7497СО</t>
  </si>
  <si>
    <t>ВН7493СО</t>
  </si>
  <si>
    <t>ВН7498СО</t>
  </si>
  <si>
    <t>ВН7499СО</t>
  </si>
  <si>
    <t>ВН7360СО</t>
  </si>
  <si>
    <t>ВН7502СО</t>
  </si>
  <si>
    <t>ВН0247СР</t>
  </si>
  <si>
    <t>ВН0249СР</t>
  </si>
  <si>
    <t>ВН0235СР</t>
  </si>
  <si>
    <t>ВН0238СР</t>
  </si>
  <si>
    <t>ВН0236СР</t>
  </si>
  <si>
    <t>ВН0248СР</t>
  </si>
  <si>
    <t>ВН0243СР</t>
  </si>
  <si>
    <t>ВН0179СР</t>
  </si>
  <si>
    <t>ВН0183СР</t>
  </si>
  <si>
    <t>ВН0239СР</t>
  </si>
  <si>
    <t>ВН0241СР</t>
  </si>
  <si>
    <t>ВН0237СР</t>
  </si>
  <si>
    <t>ВН0231СР</t>
  </si>
  <si>
    <t>ВН0246СР</t>
  </si>
  <si>
    <t>ВН0178СР</t>
  </si>
  <si>
    <t>ВН3681ВС</t>
  </si>
  <si>
    <t>ВН3683ВС</t>
  </si>
  <si>
    <t>ВН3684ВС</t>
  </si>
  <si>
    <t>ВН3687ВС</t>
  </si>
  <si>
    <t>ВН3689ВС</t>
  </si>
  <si>
    <t>ВН3690ВС</t>
  </si>
  <si>
    <t>ВН3691ВС</t>
  </si>
  <si>
    <t>ВН3693ВС</t>
  </si>
  <si>
    <t>ВН3694ВС</t>
  </si>
  <si>
    <t>ВН3699ВС</t>
  </si>
  <si>
    <t>ВН3776ВС</t>
  </si>
  <si>
    <t>ВН3778ВС</t>
  </si>
  <si>
    <t>ВН3779ВС</t>
  </si>
  <si>
    <t>ВН3780ВС</t>
  </si>
  <si>
    <t>ВН3781ВС</t>
  </si>
  <si>
    <t>ВН5633ВС</t>
  </si>
  <si>
    <t>ВН5642ВС</t>
  </si>
  <si>
    <t>Mercedes 408</t>
  </si>
  <si>
    <t>ВН9320ВС</t>
  </si>
  <si>
    <t>Mercedes-Benz 408D</t>
  </si>
  <si>
    <t>ВН9317ВС</t>
  </si>
  <si>
    <t>ВН6301ВЕ</t>
  </si>
  <si>
    <t>ЗАЗ 110268</t>
  </si>
  <si>
    <t>ВН6302ВЕ</t>
  </si>
  <si>
    <t>ЗАЗ 110266</t>
  </si>
  <si>
    <t>ВН6305ВЕ</t>
  </si>
  <si>
    <t>ВН6306ВЕ</t>
  </si>
  <si>
    <t>ВН6310ВЕ</t>
  </si>
  <si>
    <t>ВН6311ВЕ</t>
  </si>
  <si>
    <t>ВН6312ВЕ</t>
  </si>
  <si>
    <t>ВН8475СТ</t>
  </si>
  <si>
    <t>ВН8342СТ</t>
  </si>
  <si>
    <t>ВН8473СТ</t>
  </si>
  <si>
    <t>ВН8439СТ</t>
  </si>
  <si>
    <t>ВН8438СТ</t>
  </si>
  <si>
    <t>ВН8450СТ</t>
  </si>
  <si>
    <t>ВН8437СТ</t>
  </si>
  <si>
    <t>ВН8436СТ</t>
  </si>
  <si>
    <t>ВН8434СТ</t>
  </si>
  <si>
    <t>ВН6742ВI</t>
  </si>
  <si>
    <t>ВН2318ВМ</t>
  </si>
  <si>
    <t>ВН2319ВМ</t>
  </si>
  <si>
    <t>ВН2312ВМ</t>
  </si>
  <si>
    <t>ВН2403ВМ</t>
  </si>
  <si>
    <t>ВН2310ВМ</t>
  </si>
  <si>
    <t>ВН9580АХ</t>
  </si>
  <si>
    <t>ВН7284ВМ</t>
  </si>
  <si>
    <t>ВН4119СА</t>
  </si>
  <si>
    <t>ВН5406ВХ</t>
  </si>
  <si>
    <t>ВН3909ВО</t>
  </si>
  <si>
    <t>ВН7286ВМ</t>
  </si>
  <si>
    <t>ВН4785СХ</t>
  </si>
  <si>
    <t>ВН4786СХ</t>
  </si>
  <si>
    <t>ВН4789СХ</t>
  </si>
  <si>
    <t>ВН4790СХ</t>
  </si>
  <si>
    <t>ВН4791СХ</t>
  </si>
  <si>
    <t>ВН4792СХ</t>
  </si>
  <si>
    <t>ВН4826СХ</t>
  </si>
  <si>
    <t>ВН4837СХ</t>
  </si>
  <si>
    <t>ВН4836СХ</t>
  </si>
  <si>
    <t>ВН4831СХ</t>
  </si>
  <si>
    <t>ВН4830СХ</t>
  </si>
  <si>
    <t>ВН4829СХ</t>
  </si>
  <si>
    <t>ВН4827СХ</t>
  </si>
  <si>
    <t>ВН4839СХ</t>
  </si>
  <si>
    <t>ВН4712СХ</t>
  </si>
  <si>
    <t>ВН4709СХ</t>
  </si>
  <si>
    <t>ВН4710СХ</t>
  </si>
  <si>
    <t>Avia D 120 S</t>
  </si>
  <si>
    <t>ВН1849ВХ</t>
  </si>
  <si>
    <t>ВН1848ВХ</t>
  </si>
  <si>
    <t>ВН6329ВТ</t>
  </si>
  <si>
    <t>ВН0832ВХ</t>
  </si>
  <si>
    <t>ВН2541СВ</t>
  </si>
  <si>
    <t>ВН2542СВ</t>
  </si>
  <si>
    <t>ВАЗ 21043</t>
  </si>
  <si>
    <t>ВН2527СВ</t>
  </si>
  <si>
    <t>АА0594ІК</t>
  </si>
  <si>
    <t>Лизинг Юникредит</t>
  </si>
  <si>
    <t>ЗАЗ 1100558-42</t>
  </si>
  <si>
    <t>АА6695СВ</t>
  </si>
  <si>
    <t>АА6668СВ</t>
  </si>
  <si>
    <t>АА6391ЕН</t>
  </si>
  <si>
    <t>АА6231ЕН</t>
  </si>
  <si>
    <t>АА6034ВВ</t>
  </si>
  <si>
    <t>АА4696ВМ</t>
  </si>
  <si>
    <t>Lanos TF69</t>
  </si>
  <si>
    <t>АА0236КЕ</t>
  </si>
  <si>
    <t>АА3875СХ</t>
  </si>
  <si>
    <t>АА3662ЕР</t>
  </si>
  <si>
    <t>АА1714ЕТ</t>
  </si>
  <si>
    <t>АА1713ЕТ</t>
  </si>
  <si>
    <t>АА1342СН</t>
  </si>
  <si>
    <t>АА7965СВ</t>
  </si>
  <si>
    <t>АА7963СВ</t>
  </si>
  <si>
    <t>АА7186ЕН</t>
  </si>
  <si>
    <t>АА9963СР</t>
  </si>
  <si>
    <t>АА9618ЕН</t>
  </si>
  <si>
    <t>АА8240ЕС</t>
  </si>
  <si>
    <t>АА5722АХ</t>
  </si>
  <si>
    <t>АА5684АХ</t>
  </si>
  <si>
    <t>АА5456СВ</t>
  </si>
  <si>
    <t>АА5365СВ</t>
  </si>
  <si>
    <t>Mersedes-Benz Sprinter 416 CDI</t>
  </si>
  <si>
    <t>ВН2431ЕН</t>
  </si>
  <si>
    <t>ВН2465ЕН</t>
  </si>
  <si>
    <t>ВН2461ЕН</t>
  </si>
  <si>
    <t>ВН2460ЕН</t>
  </si>
  <si>
    <t>ВН2456ЕН</t>
  </si>
  <si>
    <t>ВН1641ВР</t>
  </si>
  <si>
    <t xml:space="preserve">грн </t>
  </si>
  <si>
    <t>Топливо</t>
  </si>
  <si>
    <t>ГАЗ  ВН 7502 СО</t>
  </si>
  <si>
    <t>Кол-во</t>
  </si>
  <si>
    <t>Если в данном списке вашего филиала нет,значит машин взятых в лизинг на вашем филиале нет. Соответственно расходов тоже</t>
  </si>
  <si>
    <t>филиал</t>
  </si>
  <si>
    <t>кол-во</t>
  </si>
  <si>
    <t>Month</t>
  </si>
  <si>
    <t>Interest, $</t>
  </si>
  <si>
    <r>
      <rPr>
        <b/>
        <sz val="11"/>
        <color theme="1"/>
        <rFont val="Calibri"/>
        <family val="2"/>
        <charset val="204"/>
        <scheme val="minor"/>
      </rPr>
      <t xml:space="preserve">4. Лист "Аренда" - </t>
    </r>
    <r>
      <rPr>
        <sz val="11"/>
        <color theme="1"/>
        <rFont val="Calibri"/>
        <family val="2"/>
        <charset val="204"/>
        <scheme val="minor"/>
      </rPr>
      <t>квадратура и стоимость 1 м2 заполняется из договора аренды</t>
    </r>
  </si>
  <si>
    <r>
      <rPr>
        <b/>
        <sz val="11"/>
        <color theme="1"/>
        <rFont val="Calibri"/>
        <family val="2"/>
        <charset val="204"/>
        <scheme val="minor"/>
      </rPr>
      <t xml:space="preserve">3. Лист "ЗП админ персонала", "ЗП торгового персонала", "ЗП складского персонала" </t>
    </r>
    <r>
      <rPr>
        <sz val="11"/>
        <color theme="1"/>
        <rFont val="Calibri"/>
        <family val="2"/>
        <charset val="204"/>
        <scheme val="minor"/>
      </rPr>
      <t>заполняются 2 статьи ФОТ и аренда жилья ( 86, 66 строки)</t>
    </r>
  </si>
  <si>
    <r>
      <t xml:space="preserve">5. Лист "Страхование" - </t>
    </r>
    <r>
      <rPr>
        <sz val="11"/>
        <color theme="1"/>
        <rFont val="Calibri"/>
        <family val="2"/>
        <charset val="204"/>
        <scheme val="minor"/>
      </rPr>
      <t xml:space="preserve"> В </t>
    </r>
    <r>
      <rPr>
        <b/>
        <sz val="11"/>
        <color rgb="FFFF0000"/>
        <rFont val="Calibri"/>
        <family val="2"/>
        <charset val="204"/>
        <scheme val="minor"/>
      </rPr>
      <t>ячейке K2</t>
    </r>
    <r>
      <rPr>
        <sz val="11"/>
        <color theme="1"/>
        <rFont val="Calibri"/>
        <family val="2"/>
        <charset val="204"/>
        <scheme val="minor"/>
      </rPr>
      <t xml:space="preserve"> из выпадающего списка выбрать подразделение</t>
    </r>
  </si>
  <si>
    <r>
      <rPr>
        <b/>
        <sz val="11"/>
        <color theme="1"/>
        <rFont val="Calibri"/>
        <family val="2"/>
        <charset val="204"/>
        <scheme val="minor"/>
      </rPr>
      <t xml:space="preserve">6. Лист "ГСМ админ, торговые,доставка"- </t>
    </r>
    <r>
      <rPr>
        <sz val="11"/>
        <color theme="1"/>
        <rFont val="Calibri"/>
        <family val="2"/>
        <charset val="204"/>
        <scheme val="minor"/>
      </rPr>
      <t xml:space="preserve">сначала на Листе "исходные данные" поставить цену без НДС за 2 вида топлива, на самих закладках в поле </t>
    </r>
    <r>
      <rPr>
        <b/>
        <sz val="11"/>
        <color theme="1"/>
        <rFont val="Calibri"/>
        <family val="2"/>
        <charset val="204"/>
        <scheme val="minor"/>
      </rPr>
      <t xml:space="preserve">"тип топлива" </t>
    </r>
    <r>
      <rPr>
        <sz val="11"/>
        <color theme="1"/>
        <rFont val="Calibri"/>
        <family val="2"/>
        <charset val="204"/>
        <scheme val="minor"/>
      </rPr>
      <t>из выпадающего списка выбрать для каждой машины нужный тип топлива, так же заполнить пробег и норму списания ( учесть сезонность), заполнить строки ремонта</t>
    </r>
  </si>
  <si>
    <r>
      <t xml:space="preserve">8. Лист "Прочие расходы" - </t>
    </r>
    <r>
      <rPr>
        <sz val="11"/>
        <color theme="1"/>
        <rFont val="Calibri"/>
        <family val="2"/>
        <charset val="204"/>
        <scheme val="minor"/>
      </rPr>
      <t xml:space="preserve">все ячейки выделенные зеленым - заполняем ( если нужно). Валюта - USD </t>
    </r>
  </si>
  <si>
    <t>Заполняется ФО*</t>
  </si>
  <si>
    <r>
      <t>Топливо -</t>
    </r>
    <r>
      <rPr>
        <sz val="11"/>
        <color theme="1"/>
        <rFont val="Calibri"/>
        <family val="2"/>
        <charset val="204"/>
        <scheme val="minor"/>
      </rPr>
      <t xml:space="preserve"> проставть цену без НДС по 2-м типам топлива</t>
    </r>
  </si>
  <si>
    <t>Зарплата админ персонала ( директора, менеджеры, руководители, уборщики, бухгалтера, кредитные,кассиры)</t>
  </si>
  <si>
    <t>Бонусы ( квартальные, годовые) админ персонала ( директора, менеджеры, руководители, уборщики, бухгалтера, кредитные,кассиры)</t>
  </si>
  <si>
    <t>Аренда по договору ( директора, менеджеры, руководители, уборщики, бухгалтера, кредитные,кассиры)</t>
  </si>
  <si>
    <t>Компенсация  за выслугу лет ( 5 лет - 5%, 10 лет - 10%,15 лет-15%, 20 лет-20%)</t>
  </si>
  <si>
    <t>Налоги с официальной ЗП  админ персонала ( директора, менеджеры, руководители, уборщики, бухгалтера, кредитные,кассиры)</t>
  </si>
  <si>
    <t>Аренда офисного помещения ( по договору)</t>
  </si>
  <si>
    <t>Расходы по воде, электричеству, отоплению - офисного помещения</t>
  </si>
  <si>
    <t>Покупка средсв очистки в офис, швабры, метла, ведра, лампочки и т.д</t>
  </si>
  <si>
    <t>Покупка и заправка картриджей ( офис), ремонт кондиционеров (офис), покупка мелких запчастей на ПК (мышка, клавиатура)</t>
  </si>
  <si>
    <t>Празднование дня рождения филиала, встреча Нового Года</t>
  </si>
  <si>
    <t>дипломы, значки за выслугу лет</t>
  </si>
  <si>
    <t>интернет</t>
  </si>
  <si>
    <t>отправка ценных и не только писем, посылок, документов</t>
  </si>
  <si>
    <t>инкассация выручки с кассы</t>
  </si>
  <si>
    <t>расходы по наёмному транспорту для доставки сотрудников на работу ( в случае, если офис находится за городом)</t>
  </si>
  <si>
    <t>покупка бумаги ( офис и склад), а так же покупка канцелярии</t>
  </si>
  <si>
    <t>Оборот,  без НДС</t>
  </si>
  <si>
    <t>Наценка, без НДС</t>
  </si>
  <si>
    <t xml:space="preserve">в </t>
  </si>
  <si>
    <t>Цена топлива,  без НДС ( 95)</t>
  </si>
  <si>
    <t>Цена топлива,  без НДС ( ДТ)</t>
  </si>
  <si>
    <t>Цена топлива,  без НДС</t>
  </si>
  <si>
    <t xml:space="preserve">Расходы на топливо, </t>
  </si>
  <si>
    <t>ремонт,  без НДС</t>
  </si>
  <si>
    <t>95,без НДС</t>
  </si>
  <si>
    <t>ДТ, без НДС</t>
  </si>
  <si>
    <t>RUB/USD  или UAH/USD</t>
  </si>
  <si>
    <t>Медицинские осмотры, тех осмотры машин, вытяги из реестров, услуги внешних юристов</t>
  </si>
  <si>
    <t>Оплата услуг - "Тревожная кнопка", пульт охраны</t>
  </si>
  <si>
    <r>
      <t>Оборот в без НДС -</t>
    </r>
    <r>
      <rPr>
        <sz val="11"/>
        <color theme="1"/>
        <rFont val="Calibri"/>
        <family val="2"/>
        <charset val="204"/>
        <scheme val="minor"/>
      </rPr>
      <t xml:space="preserve"> планируемые продажи ( Крым - рубли, Украина - гривны)</t>
    </r>
  </si>
  <si>
    <t>расходы на растаможку</t>
  </si>
  <si>
    <t>Покупка и заправка картриджей (склад, ремонт кондиционеров (склад), покупка мелких запчастей на ПК (мышка, клавиатура)</t>
  </si>
  <si>
    <t>Покупка средсв очистки на склад, швабры, метла, ведра, лампочки, спец одежда для работников склада</t>
  </si>
  <si>
    <t>Расходы по воде, электричеству, отоплению - складского помещения</t>
  </si>
  <si>
    <t>командировки водителей доставки</t>
  </si>
  <si>
    <t>командировки торговых и СТП на тренинги и т.д</t>
  </si>
  <si>
    <t>командировки на тренинги, собрания директоров и т.д</t>
  </si>
  <si>
    <t>расходы на плетку на складах</t>
  </si>
  <si>
    <t xml:space="preserve">расходы Автослужбы </t>
  </si>
  <si>
    <t>КБД ТТ фонд, расходы по списанию промо, которые не компенсируются ПиГ</t>
  </si>
  <si>
    <t>списание брака</t>
  </si>
  <si>
    <r>
      <t xml:space="preserve">Скидка в торговлю,% - </t>
    </r>
    <r>
      <rPr>
        <sz val="11"/>
        <color theme="1"/>
        <rFont val="Calibri"/>
        <family val="2"/>
        <charset val="204"/>
        <scheme val="minor"/>
      </rPr>
      <t>средняя скидка клиентам за последние 3 месяца. ( Логистическая + скидка за ранний платеж) Размер скидки по филиалам предоставляет ФО*. Её можно редактировать</t>
    </r>
  </si>
  <si>
    <t>Измаил</t>
  </si>
  <si>
    <t>Экспорт</t>
  </si>
  <si>
    <t>ЦО</t>
  </si>
  <si>
    <t>372-52ОВ</t>
  </si>
  <si>
    <t>524-84 ОК</t>
  </si>
  <si>
    <t>ВН3295ЕМ</t>
  </si>
  <si>
    <t>ВН4927СО</t>
  </si>
  <si>
    <t>ВН3576ВС-16ВС7588</t>
  </si>
  <si>
    <t>ВН2302ВМ</t>
  </si>
  <si>
    <t>ВН2316ВМ</t>
  </si>
  <si>
    <t>ВН2315ВМ</t>
  </si>
  <si>
    <t>ВН2311ВМ</t>
  </si>
  <si>
    <t>ВН6379ВТ</t>
  </si>
  <si>
    <t>ВН0831ВХ</t>
  </si>
  <si>
    <t>ВН6376ВТ</t>
  </si>
  <si>
    <t>ВН6380ВТ</t>
  </si>
  <si>
    <t>ВН7389EI</t>
  </si>
  <si>
    <t>ВН7380EI</t>
  </si>
  <si>
    <t>ВН2852ЕК</t>
  </si>
  <si>
    <t>ВН2851ЕК</t>
  </si>
  <si>
    <t>ВН7386EI</t>
  </si>
  <si>
    <t>ВН1057ЕК</t>
  </si>
  <si>
    <t>ВН7382EI</t>
  </si>
  <si>
    <t>ВН9576ЕЕ</t>
  </si>
  <si>
    <t>ВН4703АН</t>
  </si>
  <si>
    <t>ВН1249ЕІ</t>
  </si>
  <si>
    <t>ВН1056ЕК</t>
  </si>
  <si>
    <t>ВН7252АН</t>
  </si>
  <si>
    <t>ВН1247ЕІ</t>
  </si>
  <si>
    <t>ВН1241ЕІ</t>
  </si>
  <si>
    <t>ВН8773ЕЕ</t>
  </si>
  <si>
    <t>Шкода Октавия</t>
  </si>
  <si>
    <t>ВН6079ЕВ-16ВС7857</t>
  </si>
  <si>
    <t>ВН6078ЕВ</t>
  </si>
  <si>
    <t>Тойота Камри</t>
  </si>
  <si>
    <t>ВН0206СМ</t>
  </si>
  <si>
    <t>АА9443ЕН</t>
  </si>
  <si>
    <t>Hyundai Elantra</t>
  </si>
  <si>
    <t>ВН4593ЕН</t>
  </si>
  <si>
    <t>ВН1640ВР-16ВС7921</t>
  </si>
  <si>
    <t>ВН5193 ВК</t>
  </si>
  <si>
    <t>ВН4675 ВЕ</t>
  </si>
  <si>
    <t>ВН5097СІ</t>
  </si>
  <si>
    <t>ВН9387АА</t>
  </si>
  <si>
    <t>ВН0497НА</t>
  </si>
  <si>
    <r>
      <rPr>
        <i/>
        <u/>
        <sz val="11"/>
        <color theme="1"/>
        <rFont val="Calibri"/>
        <family val="2"/>
        <charset val="204"/>
        <scheme val="minor"/>
      </rPr>
      <t xml:space="preserve">Курс </t>
    </r>
    <r>
      <rPr>
        <sz val="11"/>
        <color theme="1"/>
        <rFont val="Calibri"/>
        <family val="2"/>
        <charset val="204"/>
        <scheme val="minor"/>
      </rPr>
      <t>-  планируется на 1 год с разбивкой по полугодиям. Если Крым -то курс  RUB/USD, если Украина -то курс UAH/USD</t>
    </r>
  </si>
  <si>
    <t>Продажи,$</t>
  </si>
  <si>
    <t>АА6461ЕР</t>
  </si>
  <si>
    <t>АА9443EH</t>
  </si>
  <si>
    <t>GM</t>
  </si>
  <si>
    <t>Перша лізінгова</t>
  </si>
  <si>
    <t>TOYOTA HIGHLANDER</t>
  </si>
  <si>
    <t>АА 1920 ОА</t>
  </si>
  <si>
    <t xml:space="preserve">ИТОГО </t>
  </si>
  <si>
    <r>
      <t xml:space="preserve">7. Лист "Лизинг" - </t>
    </r>
    <r>
      <rPr>
        <sz val="11"/>
        <color theme="1"/>
        <rFont val="Calibri"/>
        <family val="2"/>
        <charset val="204"/>
        <scheme val="minor"/>
      </rPr>
      <t>ячейка N15, из выпадающего спика выбрать нужное подразделение, если вашего подразделения в списке нет - выбрать ПУСТО</t>
    </r>
  </si>
  <si>
    <t>ПУСТО</t>
  </si>
  <si>
    <t>Средняя скидка - логистическая ( за объем) + скидка за ранний платеж  клиентам</t>
  </si>
  <si>
    <t>Направление 1</t>
  </si>
  <si>
    <t>Направление 2</t>
  </si>
  <si>
    <t>Направление 3</t>
  </si>
  <si>
    <t>Направление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</si>
</sst>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р_._-;\-* #,##0.00_р_._-;_-* &quot;-&quot;??_р_._-;_-@_-"/>
    <numFmt numFmtId="165" formatCode="_-* #,##0\ _B_F_-;\-* #,##0\ _B_F_-;_-* &quot;-&quot;\ _B_F_-;_-@_-"/>
    <numFmt numFmtId="166" formatCode="0.0%"/>
    <numFmt numFmtId="167" formatCode="_-* #,##0_р_._-;\-* #,##0_р_._-;_-* &quot;-&quot;??_р_._-;_-@_-"/>
    <numFmt numFmtId="168" formatCode="&quot;$&quot;#,##0_);\(&quot;$&quot;#,##0\)"/>
    <numFmt numFmtId="169" formatCode="0.0"/>
    <numFmt numFmtId="170" formatCode="0.0000"/>
    <numFmt numFmtId="171" formatCode="[$-419]mmmm\ yyyy;@"/>
    <numFmt numFmtId="172" formatCode="_-* #,##0.0_р_._-;\-* #,##0.0_р_._-;_-* &quot;-&quot;??_р_._-;_-@_-"/>
  </numFmts>
  <fonts count="56"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9"/>
      <name val="Arial"/>
      <family val="2"/>
      <charset val="204"/>
    </font>
    <font>
      <b/>
      <i/>
      <u/>
      <sz val="9"/>
      <name val="Arial"/>
      <family val="2"/>
      <charset val="204"/>
    </font>
    <font>
      <b/>
      <sz val="9"/>
      <name val="Arial"/>
      <family val="2"/>
      <charset val="204"/>
    </font>
    <font>
      <i/>
      <sz val="11"/>
      <color theme="1"/>
      <name val="Calibri"/>
      <family val="2"/>
      <charset val="204"/>
      <scheme val="minor"/>
    </font>
    <font>
      <b/>
      <i/>
      <sz val="11"/>
      <color theme="1"/>
      <name val="Calibri"/>
      <family val="2"/>
      <charset val="204"/>
      <scheme val="minor"/>
    </font>
    <font>
      <b/>
      <sz val="8"/>
      <color indexed="81"/>
      <name val="Tahoma"/>
      <family val="2"/>
      <charset val="204"/>
    </font>
    <font>
      <sz val="8"/>
      <color indexed="81"/>
      <name val="Tahoma"/>
      <family val="2"/>
      <charset val="204"/>
    </font>
    <font>
      <b/>
      <sz val="11"/>
      <color rgb="FFFF0000"/>
      <name val="Calibri"/>
      <family val="2"/>
      <charset val="204"/>
      <scheme val="minor"/>
    </font>
    <font>
      <sz val="10"/>
      <color theme="1"/>
      <name val="Calibri"/>
      <family val="2"/>
      <charset val="204"/>
      <scheme val="minor"/>
    </font>
    <font>
      <b/>
      <u/>
      <sz val="11"/>
      <color theme="1"/>
      <name val="Calibri"/>
      <family val="2"/>
      <charset val="204"/>
      <scheme val="minor"/>
    </font>
    <font>
      <sz val="10"/>
      <name val="Arial Cyr"/>
      <charset val="204"/>
    </font>
    <font>
      <sz val="10"/>
      <name val="Arial"/>
      <family val="2"/>
      <charset val="204"/>
    </font>
    <font>
      <b/>
      <sz val="9"/>
      <color indexed="10"/>
      <name val="Arial"/>
      <family val="2"/>
      <charset val="204"/>
    </font>
    <font>
      <b/>
      <sz val="9"/>
      <color indexed="20"/>
      <name val="Arial"/>
      <family val="2"/>
      <charset val="204"/>
    </font>
    <font>
      <u/>
      <sz val="11"/>
      <color theme="10"/>
      <name val="Calibri"/>
      <family val="2"/>
      <charset val="204"/>
    </font>
    <font>
      <sz val="10"/>
      <color indexed="8"/>
      <name val="Arial Cyr"/>
      <charset val="204"/>
    </font>
    <font>
      <b/>
      <sz val="10"/>
      <name val="Arial Cyr"/>
      <family val="2"/>
      <charset val="204"/>
    </font>
    <font>
      <b/>
      <sz val="10"/>
      <name val="Arial Cyr"/>
      <charset val="204"/>
    </font>
    <font>
      <b/>
      <sz val="10"/>
      <color indexed="8"/>
      <name val="Arial Cyr"/>
      <charset val="204"/>
    </font>
    <font>
      <sz val="10"/>
      <color indexed="9"/>
      <name val="Arial Cyr"/>
      <charset val="204"/>
    </font>
    <font>
      <sz val="10"/>
      <color indexed="9"/>
      <name val="Arial Cyr"/>
      <family val="2"/>
      <charset val="204"/>
    </font>
    <font>
      <sz val="10"/>
      <name val="Arial Cyr"/>
      <family val="2"/>
      <charset val="204"/>
    </font>
    <font>
      <sz val="10"/>
      <color rgb="FF002060"/>
      <name val="Arial Cyr"/>
      <charset val="204"/>
    </font>
    <font>
      <sz val="11"/>
      <name val="Arial Cyr"/>
      <charset val="204"/>
    </font>
    <font>
      <u/>
      <sz val="10"/>
      <color indexed="12"/>
      <name val="Arial Cyr"/>
      <charset val="204"/>
    </font>
    <font>
      <b/>
      <sz val="10"/>
      <color indexed="81"/>
      <name val="Tahoma"/>
      <family val="2"/>
      <charset val="204"/>
    </font>
    <font>
      <sz val="10"/>
      <color indexed="81"/>
      <name val="Tahoma"/>
      <family val="2"/>
      <charset val="204"/>
    </font>
    <font>
      <sz val="10"/>
      <color theme="1"/>
      <name val="Arial Cyr"/>
      <charset val="204"/>
    </font>
    <font>
      <b/>
      <i/>
      <u/>
      <sz val="11"/>
      <color theme="1"/>
      <name val="Calibri"/>
      <family val="2"/>
      <charset val="204"/>
      <scheme val="minor"/>
    </font>
    <font>
      <b/>
      <sz val="10"/>
      <color theme="1"/>
      <name val="Calibri"/>
      <family val="2"/>
      <charset val="204"/>
      <scheme val="minor"/>
    </font>
    <font>
      <sz val="9"/>
      <color theme="1"/>
      <name val="Calibri"/>
      <family val="2"/>
      <charset val="204"/>
      <scheme val="minor"/>
    </font>
    <font>
      <b/>
      <sz val="9"/>
      <name val="Arial Cyr"/>
      <family val="2"/>
      <charset val="204"/>
    </font>
    <font>
      <sz val="9"/>
      <name val="Arial Cyr"/>
      <charset val="204"/>
    </font>
    <font>
      <sz val="9"/>
      <color theme="1"/>
      <name val="Arial Cyr"/>
      <charset val="204"/>
    </font>
    <font>
      <sz val="9"/>
      <name val="Calibri"/>
      <family val="2"/>
      <charset val="204"/>
      <scheme val="minor"/>
    </font>
    <font>
      <sz val="10"/>
      <name val="Calibri"/>
      <family val="2"/>
      <charset val="204"/>
      <scheme val="minor"/>
    </font>
    <font>
      <b/>
      <i/>
      <sz val="11"/>
      <color rgb="FFFF0000"/>
      <name val="Calibri"/>
      <family val="2"/>
      <charset val="204"/>
      <scheme val="minor"/>
    </font>
    <font>
      <b/>
      <sz val="12"/>
      <color theme="1"/>
      <name val="Calibri"/>
      <family val="2"/>
      <charset val="204"/>
      <scheme val="minor"/>
    </font>
    <font>
      <b/>
      <i/>
      <sz val="12"/>
      <color theme="1"/>
      <name val="Calibri"/>
      <family val="2"/>
      <charset val="204"/>
      <scheme val="minor"/>
    </font>
    <font>
      <i/>
      <sz val="9"/>
      <name val="Arial"/>
      <family val="2"/>
      <charset val="204"/>
    </font>
    <font>
      <b/>
      <i/>
      <sz val="12"/>
      <color rgb="FFFF0000"/>
      <name val="Arial"/>
      <family val="2"/>
      <charset val="204"/>
    </font>
    <font>
      <b/>
      <i/>
      <sz val="9"/>
      <name val="Arial"/>
      <family val="2"/>
      <charset val="204"/>
    </font>
    <font>
      <b/>
      <i/>
      <sz val="9"/>
      <color indexed="10"/>
      <name val="Arial"/>
      <family val="2"/>
      <charset val="204"/>
    </font>
    <font>
      <i/>
      <sz val="10"/>
      <name val="Arial"/>
      <family val="2"/>
      <charset val="204"/>
    </font>
    <font>
      <b/>
      <u/>
      <sz val="12"/>
      <color theme="1"/>
      <name val="Calibri"/>
      <family val="2"/>
      <charset val="204"/>
      <scheme val="minor"/>
    </font>
    <font>
      <b/>
      <i/>
      <sz val="14"/>
      <color rgb="FFFF0000"/>
      <name val="Arial"/>
      <family val="2"/>
      <charset val="204"/>
    </font>
    <font>
      <b/>
      <sz val="11"/>
      <color theme="0"/>
      <name val="Calibri"/>
      <family val="2"/>
      <charset val="204"/>
      <scheme val="minor"/>
    </font>
    <font>
      <sz val="11"/>
      <color theme="0"/>
      <name val="Calibri"/>
      <family val="2"/>
      <charset val="204"/>
      <scheme val="minor"/>
    </font>
    <font>
      <i/>
      <u/>
      <sz val="11"/>
      <color theme="1"/>
      <name val="Calibri"/>
      <family val="2"/>
      <charset val="204"/>
      <scheme val="minor"/>
    </font>
    <font>
      <b/>
      <sz val="9"/>
      <color rgb="FFFF0000"/>
      <name val="Arial"/>
      <family val="2"/>
      <charset val="204"/>
    </font>
    <font>
      <b/>
      <sz val="12"/>
      <color rgb="FFFF0000"/>
      <name val="Calibri"/>
      <family val="2"/>
      <charset val="204"/>
      <scheme val="minor"/>
    </font>
    <font>
      <b/>
      <i/>
      <sz val="9"/>
      <color theme="1"/>
      <name val="Calibri"/>
      <family val="2"/>
      <charset val="204"/>
      <scheme val="minor"/>
    </font>
    <font>
      <sz val="11"/>
      <color rgb="FFFF0000"/>
      <name val="Calibri"/>
      <family val="2"/>
      <charset val="204"/>
      <scheme val="minor"/>
    </font>
  </fonts>
  <fills count="10">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165" fontId="13" fillId="0" borderId="0" applyFont="0" applyFill="0" applyBorder="0" applyAlignment="0" applyProtection="0"/>
    <xf numFmtId="0" fontId="14" fillId="0" borderId="0"/>
    <xf numFmtId="168" fontId="13" fillId="0" borderId="0" applyFont="0" applyFill="0" applyBorder="0" applyAlignment="0" applyProtection="0"/>
    <xf numFmtId="169" fontId="13" fillId="0" borderId="0" applyFont="0" applyFill="0" applyBorder="0" applyAlignment="0" applyProtection="0"/>
    <xf numFmtId="9" fontId="13" fillId="0" borderId="0" applyFont="0" applyFill="0" applyBorder="0" applyAlignment="0" applyProtection="0"/>
    <xf numFmtId="165" fontId="14" fillId="0" borderId="0" applyFont="0" applyFill="0" applyBorder="0" applyAlignment="0" applyProtection="0"/>
    <xf numFmtId="0" fontId="17" fillId="0" borderId="0" applyNumberFormat="0" applyFill="0" applyBorder="0" applyAlignment="0" applyProtection="0">
      <alignment vertical="top"/>
      <protection locked="0"/>
    </xf>
  </cellStyleXfs>
  <cellXfs count="524">
    <xf numFmtId="0" fontId="0" fillId="0" borderId="0" xfId="0"/>
    <xf numFmtId="0" fontId="0" fillId="3" borderId="0" xfId="0" applyFill="1"/>
    <xf numFmtId="0" fontId="0" fillId="4" borderId="0" xfId="0" applyFill="1"/>
    <xf numFmtId="0" fontId="6" fillId="0" borderId="0" xfId="0" applyFont="1"/>
    <xf numFmtId="0" fontId="2" fillId="0" borderId="0" xfId="0" applyFont="1"/>
    <xf numFmtId="167" fontId="0" fillId="0" borderId="0" xfId="0" applyNumberFormat="1"/>
    <xf numFmtId="0" fontId="0" fillId="0" borderId="0" xfId="0" applyAlignment="1">
      <alignment horizontal="center" vertical="center"/>
    </xf>
    <xf numFmtId="10" fontId="10" fillId="0" borderId="0" xfId="0" applyNumberFormat="1" applyFont="1" applyAlignment="1">
      <alignment horizontal="center" vertical="center"/>
    </xf>
    <xf numFmtId="0" fontId="0" fillId="4" borderId="0" xfId="0" applyFill="1" applyAlignment="1">
      <alignment horizontal="center" vertical="center"/>
    </xf>
    <xf numFmtId="0" fontId="2" fillId="0" borderId="0" xfId="0" applyFont="1" applyAlignment="1">
      <alignment horizontal="right"/>
    </xf>
    <xf numFmtId="167" fontId="0" fillId="3" borderId="0" xfId="1" applyNumberFormat="1" applyFont="1" applyFill="1"/>
    <xf numFmtId="0" fontId="0" fillId="0" borderId="7" xfId="0" applyBorder="1"/>
    <xf numFmtId="0" fontId="0" fillId="0" borderId="0" xfId="0" applyBorder="1"/>
    <xf numFmtId="0" fontId="0" fillId="0" borderId="8" xfId="0" applyBorder="1"/>
    <xf numFmtId="167" fontId="0" fillId="3" borderId="7" xfId="1" applyNumberFormat="1" applyFont="1" applyFill="1" applyBorder="1"/>
    <xf numFmtId="167" fontId="0" fillId="3" borderId="0" xfId="1" applyNumberFormat="1" applyFont="1" applyFill="1" applyBorder="1"/>
    <xf numFmtId="0" fontId="0" fillId="4" borderId="0" xfId="0" applyFill="1" applyBorder="1" applyAlignment="1">
      <alignment horizontal="center" vertical="center"/>
    </xf>
    <xf numFmtId="167" fontId="0" fillId="3" borderId="10" xfId="1" applyNumberFormat="1" applyFont="1" applyFill="1" applyBorder="1"/>
    <xf numFmtId="167" fontId="0" fillId="3" borderId="15" xfId="1" applyNumberFormat="1" applyFont="1" applyFill="1" applyBorder="1"/>
    <xf numFmtId="0" fontId="0" fillId="4" borderId="15" xfId="0" applyFill="1" applyBorder="1" applyAlignment="1">
      <alignment horizontal="center" vertical="center"/>
    </xf>
    <xf numFmtId="0" fontId="12" fillId="0" borderId="0" xfId="0" applyFont="1"/>
    <xf numFmtId="0" fontId="2" fillId="5" borderId="0" xfId="0" applyFont="1" applyFill="1" applyAlignment="1">
      <alignment horizontal="center" vertical="center"/>
    </xf>
    <xf numFmtId="0" fontId="2" fillId="5" borderId="14" xfId="0" applyFont="1" applyFill="1" applyBorder="1" applyAlignment="1">
      <alignment horizontal="center" vertical="center"/>
    </xf>
    <xf numFmtId="167" fontId="2" fillId="0" borderId="4" xfId="1" applyNumberFormat="1" applyFont="1" applyFill="1" applyBorder="1" applyAlignment="1">
      <alignment horizontal="center" vertical="center"/>
    </xf>
    <xf numFmtId="167" fontId="2" fillId="0" borderId="5" xfId="1" applyNumberFormat="1" applyFont="1" applyFill="1" applyBorder="1" applyAlignment="1">
      <alignment horizontal="center" vertical="center"/>
    </xf>
    <xf numFmtId="167" fontId="0" fillId="0" borderId="5" xfId="1" applyNumberFormat="1" applyFont="1" applyFill="1" applyBorder="1" applyAlignment="1">
      <alignment horizontal="center" vertical="center"/>
    </xf>
    <xf numFmtId="167" fontId="2" fillId="0" borderId="6" xfId="1" applyNumberFormat="1" applyFont="1" applyFill="1" applyBorder="1" applyAlignment="1">
      <alignment horizontal="center" vertical="center"/>
    </xf>
    <xf numFmtId="0" fontId="0" fillId="0" borderId="0" xfId="0" applyFill="1" applyBorder="1"/>
    <xf numFmtId="0" fontId="0" fillId="0" borderId="0" xfId="0" applyFill="1"/>
    <xf numFmtId="0" fontId="12" fillId="0" borderId="0" xfId="0" applyFont="1" applyFill="1" applyAlignment="1">
      <alignment horizontal="center" vertical="center"/>
    </xf>
    <xf numFmtId="0" fontId="0" fillId="0" borderId="0" xfId="0" applyAlignment="1">
      <alignment horizontal="center" vertical="center" wrapText="1"/>
    </xf>
    <xf numFmtId="167" fontId="0" fillId="4" borderId="0" xfId="1" applyNumberFormat="1" applyFont="1" applyFill="1" applyBorder="1"/>
    <xf numFmtId="167" fontId="0" fillId="4" borderId="15" xfId="1" applyNumberFormat="1" applyFont="1" applyFill="1" applyBorder="1"/>
    <xf numFmtId="0" fontId="11" fillId="3" borderId="0" xfId="0" applyFont="1" applyFill="1" applyAlignment="1">
      <alignment horizontal="center" vertical="center"/>
    </xf>
    <xf numFmtId="3" fontId="5" fillId="0" borderId="7" xfId="3" applyNumberFormat="1" applyFont="1" applyFill="1" applyBorder="1" applyProtection="1"/>
    <xf numFmtId="0" fontId="2" fillId="0" borderId="0" xfId="0" applyFont="1" applyFill="1" applyBorder="1" applyAlignment="1">
      <alignment horizontal="center" vertical="center"/>
    </xf>
    <xf numFmtId="17" fontId="2" fillId="0" borderId="0" xfId="0" applyNumberFormat="1" applyFont="1" applyFill="1" applyBorder="1" applyAlignment="1">
      <alignment horizontal="center" vertical="center"/>
    </xf>
    <xf numFmtId="167" fontId="2" fillId="3" borderId="0" xfId="1" applyNumberFormat="1" applyFont="1" applyFill="1" applyBorder="1" applyAlignment="1">
      <alignment horizontal="center" vertical="center"/>
    </xf>
    <xf numFmtId="166" fontId="2" fillId="0" borderId="0" xfId="2" applyNumberFormat="1" applyFont="1" applyFill="1"/>
    <xf numFmtId="0" fontId="2" fillId="0" borderId="0" xfId="0" applyFont="1" applyFill="1"/>
    <xf numFmtId="10" fontId="2" fillId="0" borderId="0" xfId="2" applyNumberFormat="1" applyFont="1" applyFill="1"/>
    <xf numFmtId="167" fontId="2" fillId="0" borderId="0" xfId="1" applyNumberFormat="1" applyFont="1" applyFill="1" applyBorder="1" applyAlignment="1">
      <alignment horizontal="center" vertical="center"/>
    </xf>
    <xf numFmtId="167" fontId="2" fillId="0" borderId="0" xfId="0" applyNumberFormat="1" applyFont="1" applyFill="1" applyBorder="1" applyAlignment="1">
      <alignment horizontal="center" vertical="center"/>
    </xf>
    <xf numFmtId="166" fontId="10" fillId="0" borderId="0" xfId="2" applyNumberFormat="1" applyFont="1" applyFill="1" applyBorder="1" applyAlignment="1">
      <alignment horizontal="center" vertical="center"/>
    </xf>
    <xf numFmtId="0" fontId="10" fillId="0" borderId="0" xfId="0" applyFont="1" applyFill="1"/>
    <xf numFmtId="167" fontId="0" fillId="0" borderId="0" xfId="1" applyNumberFormat="1" applyFont="1" applyBorder="1"/>
    <xf numFmtId="167" fontId="0" fillId="4" borderId="0" xfId="1" applyNumberFormat="1" applyFont="1" applyFill="1"/>
    <xf numFmtId="17" fontId="0" fillId="0" borderId="0" xfId="0" applyNumberFormat="1"/>
    <xf numFmtId="0" fontId="0" fillId="0" borderId="0" xfId="0" applyAlignment="1">
      <alignment horizontal="right"/>
    </xf>
    <xf numFmtId="0" fontId="12" fillId="0" borderId="0" xfId="0" applyFont="1" applyAlignment="1">
      <alignment horizontal="right"/>
    </xf>
    <xf numFmtId="0" fontId="2" fillId="5" borderId="14" xfId="0" applyFont="1" applyFill="1" applyBorder="1" applyAlignment="1">
      <alignment horizontal="center"/>
    </xf>
    <xf numFmtId="0" fontId="0" fillId="3" borderId="0" xfId="0" applyFill="1" applyAlignment="1">
      <alignment horizontal="center" vertical="center"/>
    </xf>
    <xf numFmtId="167" fontId="0" fillId="4" borderId="0" xfId="1" applyNumberFormat="1" applyFont="1" applyFill="1" applyAlignment="1">
      <alignment horizontal="center" vertical="center"/>
    </xf>
    <xf numFmtId="17" fontId="0" fillId="0" borderId="0" xfId="0" applyNumberFormat="1" applyAlignment="1">
      <alignment horizontal="center" vertical="center"/>
    </xf>
    <xf numFmtId="165" fontId="0" fillId="0" borderId="0" xfId="0" applyNumberFormat="1" applyAlignment="1">
      <alignment horizontal="right"/>
    </xf>
    <xf numFmtId="0" fontId="0" fillId="0" borderId="0" xfId="0" applyFill="1" applyAlignment="1">
      <alignment horizontal="center" vertical="center"/>
    </xf>
    <xf numFmtId="167" fontId="0" fillId="4" borderId="0" xfId="0" applyNumberFormat="1" applyFill="1"/>
    <xf numFmtId="167" fontId="0" fillId="3" borderId="0" xfId="1" applyNumberFormat="1" applyFont="1" applyFill="1" applyAlignment="1">
      <alignment horizontal="center" vertical="center"/>
    </xf>
    <xf numFmtId="164" fontId="0" fillId="0" borderId="0" xfId="1" applyFont="1" applyFill="1"/>
    <xf numFmtId="167" fontId="2" fillId="4" borderId="0" xfId="1" applyNumberFormat="1" applyFont="1" applyFill="1" applyAlignment="1">
      <alignment horizontal="center" vertical="center"/>
    </xf>
    <xf numFmtId="167" fontId="2" fillId="0" borderId="0" xfId="1" applyNumberFormat="1" applyFont="1" applyFill="1" applyAlignment="1">
      <alignment horizontal="center" vertical="center"/>
    </xf>
    <xf numFmtId="0" fontId="2" fillId="0" borderId="0" xfId="0" applyFont="1" applyFill="1" applyAlignment="1">
      <alignment horizontal="right"/>
    </xf>
    <xf numFmtId="0" fontId="0" fillId="0" borderId="0" xfId="0" applyFill="1" applyBorder="1" applyAlignment="1">
      <alignment horizontal="center"/>
    </xf>
    <xf numFmtId="0" fontId="13" fillId="0" borderId="0" xfId="0" applyFont="1" applyFill="1" applyBorder="1" applyAlignment="1">
      <alignment horizontal="center"/>
    </xf>
    <xf numFmtId="0" fontId="18" fillId="0" borderId="0" xfId="0" applyFont="1" applyFill="1" applyBorder="1" applyAlignment="1">
      <alignment horizontal="center"/>
    </xf>
    <xf numFmtId="170" fontId="0" fillId="0" borderId="0" xfId="0" applyNumberFormat="1" applyFill="1" applyBorder="1" applyAlignment="1">
      <alignment horizontal="center"/>
    </xf>
    <xf numFmtId="0" fontId="0" fillId="0" borderId="0" xfId="0" applyFill="1" applyAlignment="1">
      <alignment horizontal="center"/>
    </xf>
    <xf numFmtId="0" fontId="0" fillId="0" borderId="22" xfId="0" applyFill="1" applyBorder="1" applyAlignment="1">
      <alignment horizontal="center"/>
    </xf>
    <xf numFmtId="1" fontId="0" fillId="0" borderId="22" xfId="0" applyNumberFormat="1" applyFill="1" applyBorder="1" applyAlignment="1">
      <alignment horizontal="center"/>
    </xf>
    <xf numFmtId="49" fontId="0" fillId="0" borderId="0" xfId="0" applyNumberFormat="1" applyFill="1" applyBorder="1" applyAlignment="1">
      <alignment horizontal="center"/>
    </xf>
    <xf numFmtId="0" fontId="26" fillId="0" borderId="0" xfId="0" applyFont="1" applyFill="1" applyBorder="1" applyAlignment="1">
      <alignment horizontal="center"/>
    </xf>
    <xf numFmtId="1" fontId="0" fillId="0" borderId="0" xfId="0" applyNumberFormat="1" applyFill="1" applyBorder="1" applyAlignment="1">
      <alignment horizontal="center"/>
    </xf>
    <xf numFmtId="0" fontId="0" fillId="0" borderId="0" xfId="0" applyFont="1" applyFill="1" applyBorder="1" applyAlignment="1">
      <alignment horizontal="center"/>
    </xf>
    <xf numFmtId="1" fontId="26" fillId="0" borderId="0" xfId="0" applyNumberFormat="1" applyFont="1" applyFill="1" applyBorder="1" applyAlignment="1">
      <alignment horizontal="center"/>
    </xf>
    <xf numFmtId="0" fontId="13" fillId="0" borderId="0" xfId="0" applyFont="1" applyFill="1" applyAlignment="1">
      <alignment horizontal="center"/>
    </xf>
    <xf numFmtId="167" fontId="0" fillId="0" borderId="0" xfId="1" applyNumberFormat="1" applyFont="1" applyFill="1" applyBorder="1" applyAlignment="1">
      <alignment horizontal="center"/>
    </xf>
    <xf numFmtId="0" fontId="18" fillId="0" borderId="0" xfId="0" applyFont="1" applyFill="1" applyAlignment="1">
      <alignment horizontal="center"/>
    </xf>
    <xf numFmtId="0" fontId="27" fillId="0" borderId="0" xfId="9" applyFont="1" applyFill="1" applyBorder="1" applyAlignment="1" applyProtection="1">
      <alignment horizontal="center"/>
    </xf>
    <xf numFmtId="169" fontId="26" fillId="0" borderId="0" xfId="0" applyNumberFormat="1" applyFont="1" applyFill="1" applyBorder="1" applyAlignment="1">
      <alignment horizontal="center"/>
    </xf>
    <xf numFmtId="0" fontId="0" fillId="0" borderId="0" xfId="0" applyFont="1" applyFill="1"/>
    <xf numFmtId="0" fontId="0" fillId="0" borderId="22" xfId="0" applyFill="1" applyBorder="1"/>
    <xf numFmtId="0" fontId="0" fillId="0" borderId="24" xfId="0" applyFill="1" applyBorder="1"/>
    <xf numFmtId="0" fontId="12" fillId="6" borderId="25" xfId="0" applyFont="1" applyFill="1" applyBorder="1" applyAlignment="1">
      <alignment horizontal="center" vertical="center"/>
    </xf>
    <xf numFmtId="171" fontId="0" fillId="0" borderId="0" xfId="0" applyNumberFormat="1" applyFill="1" applyBorder="1" applyAlignment="1">
      <alignment horizontal="center"/>
    </xf>
    <xf numFmtId="0" fontId="11" fillId="0" borderId="0" xfId="0" applyFont="1"/>
    <xf numFmtId="167" fontId="11" fillId="0" borderId="24" xfId="1" applyNumberFormat="1" applyFont="1" applyFill="1" applyBorder="1"/>
    <xf numFmtId="0" fontId="0" fillId="0" borderId="24" xfId="0"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167" fontId="11" fillId="0" borderId="24" xfId="1" applyNumberFormat="1" applyFont="1" applyFill="1" applyBorder="1" applyAlignment="1">
      <alignment horizontal="center" vertical="center"/>
    </xf>
    <xf numFmtId="167" fontId="7" fillId="0" borderId="0" xfId="0" applyNumberFormat="1" applyFont="1"/>
    <xf numFmtId="167" fontId="11" fillId="0" borderId="22" xfId="1" applyNumberFormat="1" applyFont="1" applyFill="1" applyBorder="1"/>
    <xf numFmtId="0" fontId="31" fillId="0" borderId="0" xfId="0" applyFont="1"/>
    <xf numFmtId="167" fontId="0" fillId="0" borderId="0" xfId="1" applyNumberFormat="1" applyFont="1" applyFill="1" applyAlignment="1">
      <alignment horizontal="center"/>
    </xf>
    <xf numFmtId="0" fontId="7" fillId="0" borderId="27" xfId="0" applyFont="1" applyBorder="1"/>
    <xf numFmtId="0" fontId="7" fillId="0" borderId="30" xfId="0" applyFont="1" applyBorder="1"/>
    <xf numFmtId="171" fontId="33" fillId="0" borderId="0" xfId="0" applyNumberFormat="1" applyFont="1" applyFill="1" applyBorder="1" applyAlignment="1">
      <alignment horizontal="center"/>
    </xf>
    <xf numFmtId="171" fontId="33" fillId="0" borderId="0" xfId="1" applyNumberFormat="1" applyFont="1" applyFill="1" applyBorder="1" applyAlignment="1">
      <alignment horizontal="center" vertical="center"/>
    </xf>
    <xf numFmtId="171" fontId="35" fillId="0" borderId="22" xfId="0" applyNumberFormat="1" applyFont="1" applyFill="1" applyBorder="1" applyAlignment="1">
      <alignment horizontal="center"/>
    </xf>
    <xf numFmtId="171" fontId="33" fillId="0" borderId="0" xfId="0" applyNumberFormat="1" applyFont="1" applyFill="1" applyBorder="1" applyAlignment="1">
      <alignment horizontal="left"/>
    </xf>
    <xf numFmtId="171" fontId="33" fillId="0" borderId="0" xfId="7" applyNumberFormat="1" applyFont="1" applyFill="1" applyBorder="1" applyAlignment="1">
      <alignment horizontal="center"/>
    </xf>
    <xf numFmtId="0" fontId="35" fillId="0" borderId="0" xfId="0" applyFont="1" applyFill="1" applyAlignment="1"/>
    <xf numFmtId="167" fontId="0" fillId="0" borderId="0" xfId="0" applyNumberFormat="1" applyFill="1"/>
    <xf numFmtId="167" fontId="0" fillId="0" borderId="0" xfId="1" applyNumberFormat="1" applyFont="1" applyFill="1"/>
    <xf numFmtId="166" fontId="0" fillId="0" borderId="0" xfId="2" applyNumberFormat="1" applyFont="1" applyFill="1"/>
    <xf numFmtId="10" fontId="0" fillId="0" borderId="0" xfId="2" applyNumberFormat="1" applyFont="1" applyFill="1"/>
    <xf numFmtId="49" fontId="13" fillId="0" borderId="24" xfId="0" applyNumberFormat="1" applyFont="1" applyFill="1" applyBorder="1" applyAlignment="1">
      <alignment horizontal="center"/>
    </xf>
    <xf numFmtId="0" fontId="13" fillId="0" borderId="24" xfId="0" applyFont="1" applyFill="1" applyBorder="1" applyAlignment="1">
      <alignment horizontal="center"/>
    </xf>
    <xf numFmtId="49" fontId="13" fillId="0" borderId="22" xfId="0" applyNumberFormat="1" applyFont="1" applyFill="1" applyBorder="1" applyAlignment="1">
      <alignment horizontal="center"/>
    </xf>
    <xf numFmtId="0" fontId="13" fillId="0" borderId="22" xfId="0" applyFont="1" applyFill="1" applyBorder="1" applyAlignment="1">
      <alignment horizontal="center"/>
    </xf>
    <xf numFmtId="0" fontId="0" fillId="0" borderId="22" xfId="0" applyFill="1" applyBorder="1" applyAlignment="1">
      <alignment horizontal="center" vertical="center"/>
    </xf>
    <xf numFmtId="0" fontId="0" fillId="3" borderId="14" xfId="0" applyFill="1" applyBorder="1"/>
    <xf numFmtId="0" fontId="0" fillId="0" borderId="0" xfId="0" applyAlignment="1">
      <alignment horizontal="center" wrapText="1"/>
    </xf>
    <xf numFmtId="167" fontId="0" fillId="4" borderId="14" xfId="1" applyNumberFormat="1" applyFont="1" applyFill="1" applyBorder="1" applyAlignment="1">
      <alignment horizontal="center" vertical="center"/>
    </xf>
    <xf numFmtId="0" fontId="39" fillId="0" borderId="0" xfId="0" applyFont="1"/>
    <xf numFmtId="167" fontId="2" fillId="4" borderId="0" xfId="1" applyNumberFormat="1" applyFont="1" applyFill="1" applyAlignment="1">
      <alignment horizontal="center"/>
    </xf>
    <xf numFmtId="167" fontId="0" fillId="4" borderId="0" xfId="1" applyNumberFormat="1" applyFont="1" applyFill="1" applyBorder="1" applyAlignment="1">
      <alignment horizontal="center"/>
    </xf>
    <xf numFmtId="0" fontId="40" fillId="6" borderId="25" xfId="0" applyFont="1" applyFill="1" applyBorder="1" applyAlignment="1">
      <alignment horizontal="center" vertical="center"/>
    </xf>
    <xf numFmtId="17" fontId="40" fillId="6" borderId="19" xfId="0" applyNumberFormat="1" applyFont="1" applyFill="1" applyBorder="1" applyAlignment="1">
      <alignment horizontal="center" vertical="center"/>
    </xf>
    <xf numFmtId="0" fontId="41" fillId="3" borderId="25" xfId="0" applyFont="1" applyFill="1" applyBorder="1"/>
    <xf numFmtId="0" fontId="0" fillId="3" borderId="0" xfId="0" applyFill="1" applyBorder="1"/>
    <xf numFmtId="0" fontId="0" fillId="3" borderId="15" xfId="0" applyFill="1" applyBorder="1"/>
    <xf numFmtId="3" fontId="3" fillId="4" borderId="7" xfId="3" applyNumberFormat="1" applyFont="1" applyFill="1" applyBorder="1" applyProtection="1"/>
    <xf numFmtId="165" fontId="3" fillId="0" borderId="2" xfId="3" applyFont="1" applyFill="1" applyBorder="1" applyProtection="1"/>
    <xf numFmtId="165" fontId="3" fillId="0" borderId="0" xfId="3" applyFont="1" applyFill="1" applyBorder="1" applyProtection="1"/>
    <xf numFmtId="165" fontId="3" fillId="0" borderId="3" xfId="3" applyFont="1" applyFill="1" applyBorder="1" applyProtection="1"/>
    <xf numFmtId="165" fontId="3" fillId="0" borderId="8" xfId="3" applyFont="1" applyFill="1" applyBorder="1" applyProtection="1"/>
    <xf numFmtId="3" fontId="3" fillId="0" borderId="7" xfId="3" applyNumberFormat="1" applyFont="1" applyFill="1" applyBorder="1" applyAlignment="1" applyProtection="1">
      <alignment horizontal="center"/>
    </xf>
    <xf numFmtId="3" fontId="3" fillId="0" borderId="9" xfId="3" applyNumberFormat="1" applyFont="1" applyFill="1" applyBorder="1" applyAlignment="1" applyProtection="1">
      <alignment horizontal="center"/>
    </xf>
    <xf numFmtId="3" fontId="3" fillId="0" borderId="8" xfId="3" applyNumberFormat="1" applyFont="1" applyFill="1" applyBorder="1" applyAlignment="1" applyProtection="1">
      <alignment horizontal="center"/>
    </xf>
    <xf numFmtId="165" fontId="3" fillId="3" borderId="0" xfId="3" applyFont="1" applyFill="1" applyBorder="1" applyProtection="1"/>
    <xf numFmtId="3" fontId="3" fillId="0" borderId="10" xfId="3" applyNumberFormat="1" applyFont="1" applyFill="1" applyBorder="1" applyAlignment="1" applyProtection="1">
      <alignment horizontal="center"/>
    </xf>
    <xf numFmtId="3" fontId="3" fillId="0" borderId="11" xfId="3" applyNumberFormat="1" applyFont="1" applyFill="1" applyBorder="1" applyAlignment="1" applyProtection="1">
      <alignment horizontal="center"/>
    </xf>
    <xf numFmtId="3" fontId="3" fillId="0" borderId="12" xfId="3" applyNumberFormat="1" applyFont="1" applyFill="1" applyBorder="1" applyAlignment="1" applyProtection="1">
      <alignment horizontal="center"/>
    </xf>
    <xf numFmtId="3" fontId="5" fillId="0" borderId="1" xfId="3" applyNumberFormat="1" applyFont="1" applyFill="1" applyBorder="1" applyProtection="1"/>
    <xf numFmtId="3" fontId="5" fillId="0" borderId="9" xfId="3" applyNumberFormat="1" applyFont="1" applyFill="1" applyBorder="1" applyProtection="1"/>
    <xf numFmtId="3" fontId="5" fillId="0" borderId="3" xfId="3" applyNumberFormat="1" applyFont="1" applyFill="1" applyBorder="1" applyProtection="1"/>
    <xf numFmtId="3" fontId="5" fillId="0" borderId="8" xfId="3" applyNumberFormat="1" applyFont="1" applyFill="1" applyBorder="1" applyProtection="1"/>
    <xf numFmtId="165" fontId="5" fillId="4" borderId="0" xfId="3" applyFont="1" applyFill="1" applyBorder="1" applyProtection="1"/>
    <xf numFmtId="165" fontId="3" fillId="4" borderId="0" xfId="3" applyFont="1" applyFill="1" applyBorder="1" applyProtection="1"/>
    <xf numFmtId="165" fontId="3" fillId="4" borderId="8" xfId="3" applyFont="1" applyFill="1" applyBorder="1" applyProtection="1"/>
    <xf numFmtId="3" fontId="3" fillId="4" borderId="13" xfId="3" applyNumberFormat="1" applyFont="1" applyFill="1" applyBorder="1" applyProtection="1"/>
    <xf numFmtId="3" fontId="3" fillId="4" borderId="8" xfId="3" applyNumberFormat="1" applyFont="1" applyFill="1" applyBorder="1" applyProtection="1"/>
    <xf numFmtId="3" fontId="3" fillId="0" borderId="7" xfId="3" applyNumberFormat="1" applyFont="1" applyFill="1" applyBorder="1" applyProtection="1"/>
    <xf numFmtId="3" fontId="3" fillId="0" borderId="13" xfId="3" applyNumberFormat="1" applyFont="1" applyFill="1" applyBorder="1" applyProtection="1"/>
    <xf numFmtId="3" fontId="3" fillId="0" borderId="8" xfId="3" applyNumberFormat="1" applyFont="1" applyFill="1" applyBorder="1" applyProtection="1"/>
    <xf numFmtId="165" fontId="5" fillId="0" borderId="0" xfId="3" applyFont="1" applyFill="1" applyBorder="1" applyProtection="1"/>
    <xf numFmtId="3" fontId="5" fillId="0" borderId="13" xfId="3" applyNumberFormat="1" applyFont="1" applyFill="1" applyBorder="1" applyProtection="1"/>
    <xf numFmtId="165" fontId="3" fillId="0" borderId="15" xfId="3" applyFont="1" applyFill="1" applyBorder="1" applyProtection="1"/>
    <xf numFmtId="165" fontId="3" fillId="0" borderId="12" xfId="3" applyFont="1" applyFill="1" applyBorder="1" applyProtection="1"/>
    <xf numFmtId="3" fontId="3" fillId="0" borderId="10" xfId="3" applyNumberFormat="1" applyFont="1" applyFill="1" applyBorder="1" applyProtection="1"/>
    <xf numFmtId="3" fontId="3" fillId="0" borderId="11" xfId="3" applyNumberFormat="1" applyFont="1" applyFill="1" applyBorder="1" applyProtection="1"/>
    <xf numFmtId="3" fontId="3" fillId="0" borderId="12" xfId="3" applyNumberFormat="1" applyFont="1" applyFill="1" applyBorder="1" applyProtection="1"/>
    <xf numFmtId="3" fontId="3" fillId="2" borderId="0" xfId="3" applyNumberFormat="1" applyFont="1" applyFill="1" applyBorder="1" applyProtection="1"/>
    <xf numFmtId="165" fontId="3" fillId="0" borderId="0" xfId="3" applyFont="1" applyFill="1" applyBorder="1" applyAlignment="1" applyProtection="1">
      <alignment horizontal="center"/>
    </xf>
    <xf numFmtId="165" fontId="3" fillId="0" borderId="8" xfId="3" applyFont="1" applyFill="1" applyBorder="1" applyAlignment="1" applyProtection="1">
      <alignment horizontal="center"/>
    </xf>
    <xf numFmtId="2" fontId="5" fillId="0" borderId="0" xfId="3" applyNumberFormat="1" applyFont="1" applyFill="1" applyBorder="1" applyProtection="1"/>
    <xf numFmtId="2" fontId="3" fillId="0" borderId="0" xfId="3" applyNumberFormat="1" applyFont="1" applyFill="1" applyBorder="1" applyProtection="1"/>
    <xf numFmtId="2" fontId="3" fillId="0" borderId="8" xfId="3" applyNumberFormat="1" applyFont="1" applyFill="1" applyBorder="1" applyProtection="1"/>
    <xf numFmtId="3" fontId="3" fillId="4" borderId="0" xfId="3" applyNumberFormat="1" applyFont="1" applyFill="1" applyBorder="1" applyProtection="1"/>
    <xf numFmtId="3" fontId="3" fillId="0" borderId="0" xfId="3" applyNumberFormat="1" applyFont="1" applyFill="1" applyBorder="1" applyProtection="1"/>
    <xf numFmtId="165" fontId="5" fillId="0" borderId="8" xfId="3" applyFont="1" applyFill="1" applyBorder="1" applyProtection="1"/>
    <xf numFmtId="165" fontId="5" fillId="0" borderId="0" xfId="3" applyFont="1" applyFill="1" applyBorder="1" applyAlignment="1" applyProtection="1">
      <alignment horizontal="left"/>
    </xf>
    <xf numFmtId="165" fontId="5" fillId="0" borderId="0" xfId="3" applyFont="1" applyFill="1" applyBorder="1" applyAlignment="1" applyProtection="1">
      <alignment horizontal="center"/>
    </xf>
    <xf numFmtId="165" fontId="5" fillId="0" borderId="8" xfId="3" applyFont="1" applyFill="1" applyBorder="1" applyAlignment="1" applyProtection="1">
      <alignment horizontal="center"/>
    </xf>
    <xf numFmtId="3" fontId="5" fillId="0" borderId="7" xfId="3" applyNumberFormat="1" applyFont="1" applyFill="1" applyBorder="1" applyAlignment="1" applyProtection="1">
      <alignment horizontal="right"/>
    </xf>
    <xf numFmtId="3" fontId="5" fillId="0" borderId="13" xfId="3" applyNumberFormat="1" applyFont="1" applyFill="1" applyBorder="1" applyAlignment="1" applyProtection="1">
      <alignment horizontal="right"/>
    </xf>
    <xf numFmtId="3" fontId="5" fillId="0" borderId="0" xfId="3" applyNumberFormat="1" applyFont="1" applyFill="1" applyBorder="1" applyProtection="1"/>
    <xf numFmtId="165" fontId="3" fillId="4" borderId="0" xfId="3" applyFont="1" applyFill="1" applyBorder="1" applyAlignment="1" applyProtection="1">
      <alignment horizontal="center"/>
    </xf>
    <xf numFmtId="165" fontId="3" fillId="0" borderId="0" xfId="3" applyFont="1" applyFill="1" applyBorder="1" applyAlignment="1" applyProtection="1">
      <alignment horizontal="left"/>
    </xf>
    <xf numFmtId="3" fontId="3" fillId="0" borderId="7" xfId="3" applyNumberFormat="1" applyFont="1" applyFill="1" applyBorder="1" applyAlignment="1" applyProtection="1">
      <alignment horizontal="right"/>
    </xf>
    <xf numFmtId="3" fontId="3" fillId="0" borderId="13" xfId="3" applyNumberFormat="1" applyFont="1" applyFill="1" applyBorder="1" applyAlignment="1" applyProtection="1">
      <alignment horizontal="right"/>
    </xf>
    <xf numFmtId="165" fontId="3" fillId="4" borderId="0" xfId="3" applyFont="1" applyFill="1" applyBorder="1" applyAlignment="1" applyProtection="1">
      <alignment horizontal="left"/>
    </xf>
    <xf numFmtId="3" fontId="3" fillId="0" borderId="0" xfId="3" applyNumberFormat="1" applyFont="1" applyFill="1" applyBorder="1" applyAlignment="1" applyProtection="1">
      <alignment horizontal="center"/>
    </xf>
    <xf numFmtId="3" fontId="3" fillId="0" borderId="13" xfId="3" applyNumberFormat="1" applyFont="1" applyFill="1" applyBorder="1" applyAlignment="1" applyProtection="1">
      <alignment horizontal="center"/>
    </xf>
    <xf numFmtId="165" fontId="5" fillId="0" borderId="15" xfId="3" applyFont="1" applyFill="1" applyBorder="1" applyProtection="1"/>
    <xf numFmtId="3" fontId="3" fillId="0" borderId="1" xfId="3" applyNumberFormat="1" applyFont="1" applyFill="1" applyBorder="1" applyProtection="1"/>
    <xf numFmtId="3" fontId="3" fillId="0" borderId="9" xfId="3" applyNumberFormat="1" applyFont="1" applyFill="1" applyBorder="1" applyProtection="1"/>
    <xf numFmtId="3" fontId="3" fillId="0" borderId="3" xfId="3" applyNumberFormat="1" applyFont="1" applyFill="1" applyBorder="1" applyProtection="1"/>
    <xf numFmtId="165" fontId="5" fillId="0" borderId="12" xfId="3" applyFont="1" applyFill="1" applyBorder="1" applyProtection="1"/>
    <xf numFmtId="3" fontId="5" fillId="0" borderId="10" xfId="3" applyNumberFormat="1" applyFont="1" applyFill="1" applyBorder="1" applyProtection="1"/>
    <xf numFmtId="3" fontId="5" fillId="0" borderId="11" xfId="3" applyNumberFormat="1" applyFont="1" applyFill="1" applyBorder="1" applyProtection="1"/>
    <xf numFmtId="0" fontId="5" fillId="0" borderId="0" xfId="4" applyFont="1" applyFill="1" applyBorder="1" applyProtection="1"/>
    <xf numFmtId="165" fontId="3" fillId="0" borderId="5" xfId="3" applyFont="1" applyFill="1" applyBorder="1" applyProtection="1"/>
    <xf numFmtId="165" fontId="3" fillId="0" borderId="6" xfId="3" applyFont="1" applyFill="1" applyBorder="1" applyProtection="1"/>
    <xf numFmtId="3" fontId="5" fillId="0" borderId="4" xfId="3" applyNumberFormat="1" applyFont="1" applyFill="1" applyBorder="1" applyProtection="1"/>
    <xf numFmtId="3" fontId="5" fillId="0" borderId="19" xfId="3" applyNumberFormat="1" applyFont="1" applyFill="1" applyBorder="1" applyProtection="1"/>
    <xf numFmtId="3" fontId="5" fillId="0" borderId="6" xfId="3" applyNumberFormat="1" applyFont="1" applyFill="1" applyBorder="1" applyProtection="1"/>
    <xf numFmtId="165" fontId="15" fillId="0" borderId="0" xfId="3" applyFont="1" applyFill="1" applyBorder="1" applyProtection="1"/>
    <xf numFmtId="3" fontId="15" fillId="0" borderId="0" xfId="3" applyNumberFormat="1" applyFont="1" applyFill="1" applyBorder="1" applyProtection="1"/>
    <xf numFmtId="3" fontId="16" fillId="0" borderId="0" xfId="3" applyNumberFormat="1" applyFont="1" applyFill="1" applyBorder="1" applyAlignment="1" applyProtection="1">
      <alignment horizontal="center"/>
    </xf>
    <xf numFmtId="3" fontId="15" fillId="0" borderId="0" xfId="3" applyNumberFormat="1" applyFont="1" applyFill="1" applyBorder="1" applyAlignment="1" applyProtection="1">
      <alignment horizontal="center"/>
    </xf>
    <xf numFmtId="167" fontId="0" fillId="3" borderId="0" xfId="1" applyNumberFormat="1" applyFont="1" applyFill="1" applyAlignment="1" applyProtection="1">
      <alignment horizontal="center" vertical="center"/>
    </xf>
    <xf numFmtId="165" fontId="4" fillId="0" borderId="1" xfId="3" applyFont="1" applyFill="1" applyBorder="1" applyAlignment="1" applyProtection="1">
      <alignment horizontal="center" vertical="center"/>
    </xf>
    <xf numFmtId="165" fontId="42" fillId="0" borderId="7" xfId="3" applyFont="1" applyFill="1" applyBorder="1" applyAlignment="1" applyProtection="1">
      <alignment horizontal="center" vertical="center"/>
    </xf>
    <xf numFmtId="165" fontId="42" fillId="0" borderId="10" xfId="3" applyFont="1" applyFill="1" applyBorder="1" applyAlignment="1" applyProtection="1">
      <alignment horizontal="center" vertical="center"/>
    </xf>
    <xf numFmtId="165" fontId="42" fillId="0" borderId="0" xfId="3" applyFont="1" applyFill="1" applyBorder="1" applyAlignment="1" applyProtection="1">
      <alignment horizontal="center" vertical="center"/>
    </xf>
    <xf numFmtId="165" fontId="44" fillId="0" borderId="7" xfId="3" applyFont="1" applyFill="1" applyBorder="1" applyAlignment="1" applyProtection="1">
      <alignment horizontal="center" vertical="center"/>
    </xf>
    <xf numFmtId="165" fontId="44" fillId="0" borderId="10" xfId="3" applyFont="1" applyFill="1" applyBorder="1" applyAlignment="1" applyProtection="1">
      <alignment horizontal="center" vertical="center"/>
    </xf>
    <xf numFmtId="165" fontId="4" fillId="0" borderId="4" xfId="3" applyFont="1" applyFill="1" applyBorder="1" applyAlignment="1" applyProtection="1">
      <alignment horizontal="center" vertical="center"/>
    </xf>
    <xf numFmtId="165" fontId="45" fillId="0" borderId="0" xfId="3" applyFont="1" applyFill="1" applyBorder="1" applyAlignment="1" applyProtection="1">
      <alignment horizontal="center" vertical="center"/>
    </xf>
    <xf numFmtId="3" fontId="3" fillId="7" borderId="7" xfId="3" applyNumberFormat="1" applyFont="1" applyFill="1" applyBorder="1" applyAlignment="1" applyProtection="1">
      <alignment horizontal="center"/>
    </xf>
    <xf numFmtId="3" fontId="3" fillId="7" borderId="9" xfId="3" applyNumberFormat="1" applyFont="1" applyFill="1" applyBorder="1" applyAlignment="1" applyProtection="1">
      <alignment horizontal="center"/>
    </xf>
    <xf numFmtId="3" fontId="3" fillId="7" borderId="8" xfId="3" applyNumberFormat="1" applyFont="1" applyFill="1" applyBorder="1" applyAlignment="1" applyProtection="1">
      <alignment horizontal="center"/>
    </xf>
    <xf numFmtId="3" fontId="3" fillId="7" borderId="10" xfId="3" applyNumberFormat="1" applyFont="1" applyFill="1" applyBorder="1" applyAlignment="1" applyProtection="1">
      <alignment horizontal="center"/>
    </xf>
    <xf numFmtId="3" fontId="3" fillId="7" borderId="11" xfId="3" applyNumberFormat="1" applyFont="1" applyFill="1" applyBorder="1" applyAlignment="1" applyProtection="1">
      <alignment horizontal="center"/>
    </xf>
    <xf numFmtId="3" fontId="3" fillId="7" borderId="12" xfId="3" applyNumberFormat="1" applyFont="1" applyFill="1" applyBorder="1" applyAlignment="1" applyProtection="1">
      <alignment horizontal="center"/>
    </xf>
    <xf numFmtId="3" fontId="5" fillId="7" borderId="7" xfId="3" applyNumberFormat="1" applyFont="1" applyFill="1" applyBorder="1" applyProtection="1"/>
    <xf numFmtId="3" fontId="5" fillId="7" borderId="13" xfId="3" applyNumberFormat="1" applyFont="1" applyFill="1" applyBorder="1" applyProtection="1"/>
    <xf numFmtId="3" fontId="5" fillId="7" borderId="8" xfId="3" applyNumberFormat="1" applyFont="1" applyFill="1" applyBorder="1" applyProtection="1"/>
    <xf numFmtId="3" fontId="3" fillId="7" borderId="7" xfId="3" applyNumberFormat="1" applyFont="1" applyFill="1" applyBorder="1" applyProtection="1"/>
    <xf numFmtId="3" fontId="3" fillId="7" borderId="13" xfId="3" applyNumberFormat="1" applyFont="1" applyFill="1" applyBorder="1" applyProtection="1"/>
    <xf numFmtId="3" fontId="3" fillId="7" borderId="8" xfId="3" applyNumberFormat="1" applyFont="1" applyFill="1" applyBorder="1" applyProtection="1"/>
    <xf numFmtId="3" fontId="3" fillId="7" borderId="10" xfId="3" applyNumberFormat="1" applyFont="1" applyFill="1" applyBorder="1" applyProtection="1"/>
    <xf numFmtId="3" fontId="3" fillId="7" borderId="11" xfId="3" applyNumberFormat="1" applyFont="1" applyFill="1" applyBorder="1" applyProtection="1"/>
    <xf numFmtId="3" fontId="3" fillId="7" borderId="12" xfId="3" applyNumberFormat="1" applyFont="1" applyFill="1" applyBorder="1" applyProtection="1"/>
    <xf numFmtId="3" fontId="3" fillId="7" borderId="0" xfId="3" applyNumberFormat="1" applyFont="1" applyFill="1" applyBorder="1" applyProtection="1"/>
    <xf numFmtId="3" fontId="5" fillId="7" borderId="1" xfId="3" applyNumberFormat="1" applyFont="1" applyFill="1" applyBorder="1" applyProtection="1"/>
    <xf numFmtId="3" fontId="5" fillId="7" borderId="9" xfId="3" applyNumberFormat="1" applyFont="1" applyFill="1" applyBorder="1" applyProtection="1"/>
    <xf numFmtId="3" fontId="5" fillId="7" borderId="3" xfId="3" applyNumberFormat="1" applyFont="1" applyFill="1" applyBorder="1" applyProtection="1"/>
    <xf numFmtId="3" fontId="3" fillId="7" borderId="1" xfId="3" applyNumberFormat="1" applyFont="1" applyFill="1" applyBorder="1" applyProtection="1"/>
    <xf numFmtId="3" fontId="3" fillId="7" borderId="9" xfId="3" applyNumberFormat="1" applyFont="1" applyFill="1" applyBorder="1" applyProtection="1"/>
    <xf numFmtId="3" fontId="3" fillId="7" borderId="3" xfId="3" applyNumberFormat="1" applyFont="1" applyFill="1" applyBorder="1" applyProtection="1"/>
    <xf numFmtId="3" fontId="5" fillId="7" borderId="10" xfId="3" applyNumberFormat="1" applyFont="1" applyFill="1" applyBorder="1" applyProtection="1"/>
    <xf numFmtId="3" fontId="5" fillId="7" borderId="11" xfId="3" applyNumberFormat="1" applyFont="1" applyFill="1" applyBorder="1" applyProtection="1"/>
    <xf numFmtId="3" fontId="5" fillId="7" borderId="12" xfId="3" applyNumberFormat="1" applyFont="1" applyFill="1" applyBorder="1" applyProtection="1"/>
    <xf numFmtId="3" fontId="5" fillId="7" borderId="4" xfId="3" applyNumberFormat="1" applyFont="1" applyFill="1" applyBorder="1" applyProtection="1"/>
    <xf numFmtId="3" fontId="5" fillId="7" borderId="19" xfId="3" applyNumberFormat="1" applyFont="1" applyFill="1" applyBorder="1" applyProtection="1"/>
    <xf numFmtId="3" fontId="5" fillId="7" borderId="6" xfId="3" applyNumberFormat="1" applyFont="1" applyFill="1" applyBorder="1" applyProtection="1"/>
    <xf numFmtId="165" fontId="46" fillId="0" borderId="7" xfId="3" applyFont="1" applyFill="1" applyBorder="1" applyAlignment="1" applyProtection="1">
      <alignment horizontal="center" vertical="center"/>
    </xf>
    <xf numFmtId="165" fontId="42" fillId="3" borderId="7" xfId="3" applyFont="1" applyFill="1" applyBorder="1" applyAlignment="1" applyProtection="1">
      <alignment horizontal="center" vertical="center"/>
    </xf>
    <xf numFmtId="165" fontId="3" fillId="3" borderId="8" xfId="3" applyFont="1" applyFill="1" applyBorder="1" applyProtection="1"/>
    <xf numFmtId="3" fontId="3" fillId="3" borderId="7" xfId="3" applyNumberFormat="1" applyFont="1" applyFill="1" applyBorder="1" applyProtection="1"/>
    <xf numFmtId="3" fontId="3" fillId="3" borderId="13" xfId="3" applyNumberFormat="1" applyFont="1" applyFill="1" applyBorder="1" applyProtection="1"/>
    <xf numFmtId="3" fontId="3" fillId="3" borderId="8" xfId="3" applyNumberFormat="1" applyFont="1" applyFill="1" applyBorder="1" applyProtection="1"/>
    <xf numFmtId="3" fontId="3" fillId="3" borderId="0" xfId="3" applyNumberFormat="1" applyFont="1" applyFill="1" applyBorder="1" applyProtection="1"/>
    <xf numFmtId="165" fontId="3" fillId="3" borderId="0" xfId="3" applyFont="1" applyFill="1" applyBorder="1" applyAlignment="1" applyProtection="1">
      <alignment horizontal="left"/>
    </xf>
    <xf numFmtId="165" fontId="42" fillId="4" borderId="7" xfId="3" applyFont="1" applyFill="1" applyBorder="1" applyAlignment="1" applyProtection="1">
      <alignment horizontal="center" vertical="center"/>
    </xf>
    <xf numFmtId="165" fontId="3" fillId="3" borderId="0" xfId="3" applyFont="1" applyFill="1" applyBorder="1" applyAlignment="1" applyProtection="1">
      <alignment horizontal="center"/>
    </xf>
    <xf numFmtId="165" fontId="46" fillId="4" borderId="7" xfId="3" applyFont="1" applyFill="1" applyBorder="1" applyAlignment="1" applyProtection="1">
      <alignment horizontal="center" vertical="center"/>
    </xf>
    <xf numFmtId="165" fontId="43" fillId="0" borderId="0" xfId="3" applyFont="1" applyFill="1" applyBorder="1" applyAlignment="1" applyProtection="1">
      <alignment vertical="center"/>
    </xf>
    <xf numFmtId="165" fontId="43" fillId="0" borderId="8" xfId="3" applyFont="1" applyFill="1" applyBorder="1" applyAlignment="1" applyProtection="1">
      <alignment vertical="center"/>
    </xf>
    <xf numFmtId="165" fontId="42" fillId="3" borderId="10" xfId="3" applyFont="1" applyFill="1" applyBorder="1" applyAlignment="1" applyProtection="1">
      <alignment horizontal="center" vertical="center"/>
    </xf>
    <xf numFmtId="165" fontId="3" fillId="3" borderId="15" xfId="3" applyFont="1" applyFill="1" applyBorder="1" applyProtection="1"/>
    <xf numFmtId="165" fontId="3" fillId="3" borderId="12" xfId="3" applyFont="1" applyFill="1" applyBorder="1" applyProtection="1"/>
    <xf numFmtId="3" fontId="3" fillId="3" borderId="10" xfId="3" applyNumberFormat="1" applyFont="1" applyFill="1" applyBorder="1" applyProtection="1"/>
    <xf numFmtId="3" fontId="3" fillId="3" borderId="11" xfId="3" applyNumberFormat="1" applyFont="1" applyFill="1" applyBorder="1" applyProtection="1"/>
    <xf numFmtId="3" fontId="3" fillId="3" borderId="12" xfId="3" applyNumberFormat="1" applyFont="1" applyFill="1" applyBorder="1" applyProtection="1"/>
    <xf numFmtId="172" fontId="2" fillId="4" borderId="0" xfId="1" applyNumberFormat="1" applyFont="1" applyFill="1" applyAlignment="1">
      <alignment horizontal="center" vertical="center"/>
    </xf>
    <xf numFmtId="0" fontId="2" fillId="0" borderId="0" xfId="0" applyFont="1" applyFill="1" applyBorder="1" applyAlignment="1">
      <alignment horizontal="center"/>
    </xf>
    <xf numFmtId="167" fontId="0" fillId="4" borderId="0" xfId="0" applyNumberFormat="1" applyFill="1" applyAlignment="1">
      <alignment horizontal="center" vertical="center"/>
    </xf>
    <xf numFmtId="165" fontId="46" fillId="3" borderId="7" xfId="3" applyFont="1" applyFill="1" applyBorder="1" applyAlignment="1" applyProtection="1">
      <alignment horizontal="center" vertical="center"/>
    </xf>
    <xf numFmtId="0" fontId="0" fillId="0" borderId="1" xfId="0" applyFill="1" applyBorder="1" applyAlignment="1">
      <alignment horizontal="right" vertical="center"/>
    </xf>
    <xf numFmtId="167" fontId="2" fillId="3" borderId="2" xfId="1" applyNumberFormat="1" applyFont="1" applyFill="1" applyBorder="1" applyAlignment="1">
      <alignment horizontal="center" vertical="center"/>
    </xf>
    <xf numFmtId="167" fontId="2" fillId="3" borderId="3" xfId="1" applyNumberFormat="1" applyFont="1" applyFill="1" applyBorder="1" applyAlignment="1">
      <alignment horizontal="center" vertical="center"/>
    </xf>
    <xf numFmtId="0" fontId="7" fillId="0" borderId="7" xfId="0" applyFont="1" applyBorder="1" applyAlignment="1">
      <alignment horizontal="right"/>
    </xf>
    <xf numFmtId="0" fontId="0" fillId="0" borderId="7" xfId="0" applyFill="1" applyBorder="1" applyAlignment="1">
      <alignment horizontal="right" vertical="center"/>
    </xf>
    <xf numFmtId="167" fontId="2" fillId="0" borderId="8" xfId="1" applyNumberFormat="1" applyFont="1" applyFill="1" applyBorder="1" applyAlignment="1">
      <alignment horizontal="center" vertical="center"/>
    </xf>
    <xf numFmtId="0" fontId="0" fillId="0" borderId="8" xfId="0" applyFill="1" applyBorder="1"/>
    <xf numFmtId="0" fontId="10" fillId="0" borderId="7" xfId="0" applyFont="1" applyFill="1" applyBorder="1" applyAlignment="1">
      <alignment horizontal="right" vertical="center"/>
    </xf>
    <xf numFmtId="0" fontId="0" fillId="0" borderId="7" xfId="0" applyFont="1" applyFill="1" applyBorder="1" applyAlignment="1">
      <alignment horizontal="right" vertical="center"/>
    </xf>
    <xf numFmtId="0" fontId="11" fillId="0" borderId="7" xfId="0" applyFont="1" applyBorder="1" applyAlignment="1">
      <alignment horizontal="right" vertical="center"/>
    </xf>
    <xf numFmtId="10" fontId="11" fillId="4" borderId="0" xfId="2" applyNumberFormat="1" applyFont="1" applyFill="1" applyBorder="1" applyAlignment="1" applyProtection="1">
      <alignment horizontal="center" vertical="center"/>
    </xf>
    <xf numFmtId="10" fontId="11" fillId="4" borderId="8" xfId="2" applyNumberFormat="1" applyFont="1" applyFill="1" applyBorder="1" applyAlignment="1" applyProtection="1">
      <alignment horizontal="center" vertical="center"/>
    </xf>
    <xf numFmtId="0" fontId="0" fillId="0" borderId="7" xfId="0" applyBorder="1" applyAlignment="1">
      <alignment horizontal="right" vertical="center"/>
    </xf>
    <xf numFmtId="167" fontId="11" fillId="4" borderId="0" xfId="1" applyNumberFormat="1" applyFont="1" applyFill="1" applyBorder="1" applyProtection="1"/>
    <xf numFmtId="167" fontId="11" fillId="4" borderId="8" xfId="1" applyNumberFormat="1" applyFont="1" applyFill="1" applyBorder="1" applyProtection="1"/>
    <xf numFmtId="10" fontId="0" fillId="4" borderId="0" xfId="0" applyNumberFormat="1" applyFill="1" applyBorder="1" applyAlignment="1" applyProtection="1">
      <alignment horizontal="center" vertical="center"/>
    </xf>
    <xf numFmtId="10" fontId="0" fillId="4" borderId="0" xfId="2" applyNumberFormat="1" applyFont="1" applyFill="1" applyBorder="1" applyAlignment="1" applyProtection="1">
      <alignment horizontal="center" vertical="center"/>
    </xf>
    <xf numFmtId="10" fontId="0" fillId="4" borderId="8" xfId="2" applyNumberFormat="1" applyFont="1" applyFill="1" applyBorder="1" applyAlignment="1" applyProtection="1">
      <alignment horizontal="center" vertical="center"/>
    </xf>
    <xf numFmtId="0" fontId="0" fillId="0" borderId="10" xfId="0" applyFont="1" applyBorder="1" applyAlignment="1">
      <alignment horizontal="right" vertical="center"/>
    </xf>
    <xf numFmtId="167" fontId="0" fillId="4" borderId="15" xfId="1" applyNumberFormat="1" applyFont="1" applyFill="1" applyBorder="1" applyAlignment="1" applyProtection="1">
      <alignment horizontal="center" vertical="center"/>
    </xf>
    <xf numFmtId="10" fontId="12" fillId="0" borderId="1" xfId="0" applyNumberFormat="1" applyFont="1" applyFill="1" applyBorder="1" applyAlignment="1">
      <alignment horizontal="right" vertical="center"/>
    </xf>
    <xf numFmtId="17" fontId="2" fillId="0" borderId="2" xfId="0" applyNumberFormat="1" applyFont="1" applyFill="1" applyBorder="1" applyAlignment="1">
      <alignment horizontal="center" vertical="center"/>
    </xf>
    <xf numFmtId="17" fontId="2" fillId="0" borderId="3" xfId="0" applyNumberFormat="1" applyFont="1" applyFill="1" applyBorder="1" applyAlignment="1">
      <alignment horizontal="center" vertical="center"/>
    </xf>
    <xf numFmtId="0" fontId="0" fillId="0" borderId="10" xfId="0" applyFill="1" applyBorder="1" applyAlignment="1">
      <alignment horizontal="right"/>
    </xf>
    <xf numFmtId="167" fontId="11" fillId="4" borderId="15" xfId="1" applyNumberFormat="1" applyFont="1" applyFill="1" applyBorder="1" applyProtection="1"/>
    <xf numFmtId="167" fontId="11" fillId="4" borderId="12" xfId="1" applyNumberFormat="1" applyFont="1" applyFill="1" applyBorder="1" applyProtection="1"/>
    <xf numFmtId="166" fontId="2" fillId="3" borderId="0" xfId="2" applyNumberFormat="1" applyFont="1" applyFill="1" applyBorder="1" applyAlignment="1">
      <alignment horizontal="center" vertical="center"/>
    </xf>
    <xf numFmtId="166" fontId="2" fillId="3" borderId="8" xfId="2" applyNumberFormat="1" applyFont="1" applyFill="1" applyBorder="1" applyAlignment="1">
      <alignment horizontal="center" vertical="center"/>
    </xf>
    <xf numFmtId="167" fontId="2" fillId="3" borderId="8" xfId="1" applyNumberFormat="1" applyFont="1" applyFill="1" applyBorder="1" applyAlignment="1">
      <alignment horizontal="center" vertical="center"/>
    </xf>
    <xf numFmtId="10" fontId="47" fillId="0" borderId="1" xfId="0" applyNumberFormat="1" applyFont="1" applyFill="1" applyBorder="1" applyAlignment="1">
      <alignment horizontal="right" vertical="center"/>
    </xf>
    <xf numFmtId="17" fontId="2" fillId="0" borderId="28" xfId="0" applyNumberFormat="1" applyFont="1" applyFill="1" applyBorder="1" applyAlignment="1">
      <alignment horizontal="center" vertical="center"/>
    </xf>
    <xf numFmtId="17" fontId="2" fillId="0" borderId="29" xfId="0" applyNumberFormat="1" applyFont="1" applyFill="1" applyBorder="1" applyAlignment="1">
      <alignment horizontal="center" vertical="center"/>
    </xf>
    <xf numFmtId="0" fontId="12" fillId="0" borderId="30" xfId="0" applyFont="1" applyFill="1" applyBorder="1" applyAlignment="1">
      <alignment horizontal="right" vertical="center"/>
    </xf>
    <xf numFmtId="0" fontId="12" fillId="0" borderId="31" xfId="0" applyFont="1" applyFill="1" applyBorder="1" applyAlignment="1">
      <alignment horizontal="right" vertical="center"/>
    </xf>
    <xf numFmtId="167" fontId="2" fillId="0" borderId="22" xfId="1" applyNumberFormat="1" applyFont="1" applyFill="1" applyBorder="1" applyAlignment="1">
      <alignment horizontal="center" vertical="center"/>
    </xf>
    <xf numFmtId="167" fontId="2" fillId="0" borderId="32" xfId="1" applyNumberFormat="1" applyFont="1" applyFill="1" applyBorder="1" applyAlignment="1">
      <alignment horizontal="center" vertical="center"/>
    </xf>
    <xf numFmtId="17" fontId="2" fillId="0" borderId="34" xfId="0" applyNumberFormat="1" applyFont="1" applyFill="1" applyBorder="1" applyAlignment="1">
      <alignment horizontal="center" vertical="center"/>
    </xf>
    <xf numFmtId="0" fontId="12" fillId="0" borderId="35" xfId="0" applyFont="1" applyFill="1" applyBorder="1" applyAlignment="1">
      <alignment horizontal="right"/>
    </xf>
    <xf numFmtId="0" fontId="12" fillId="3" borderId="14" xfId="0" applyFont="1" applyFill="1" applyBorder="1" applyAlignment="1">
      <alignment horizontal="center" vertical="center"/>
    </xf>
    <xf numFmtId="165" fontId="3" fillId="3" borderId="8" xfId="3" applyFont="1" applyFill="1" applyBorder="1" applyAlignment="1" applyProtection="1">
      <alignment horizontal="center"/>
    </xf>
    <xf numFmtId="3" fontId="3" fillId="3" borderId="7" xfId="3" applyNumberFormat="1" applyFont="1" applyFill="1" applyBorder="1" applyAlignment="1" applyProtection="1">
      <alignment horizontal="right"/>
    </xf>
    <xf numFmtId="3" fontId="3" fillId="3" borderId="13" xfId="3" applyNumberFormat="1" applyFont="1" applyFill="1" applyBorder="1" applyAlignment="1" applyProtection="1">
      <alignment horizontal="right"/>
    </xf>
    <xf numFmtId="0" fontId="11" fillId="3" borderId="0" xfId="0" applyFont="1" applyFill="1" applyAlignment="1" applyProtection="1">
      <alignment horizontal="center" vertical="center"/>
    </xf>
    <xf numFmtId="0" fontId="0" fillId="3" borderId="0" xfId="0" applyFill="1" applyBorder="1" applyProtection="1"/>
    <xf numFmtId="167" fontId="0" fillId="3" borderId="7" xfId="1" applyNumberFormat="1" applyFont="1" applyFill="1" applyBorder="1" applyProtection="1"/>
    <xf numFmtId="0" fontId="0" fillId="3" borderId="0" xfId="0" applyFill="1" applyAlignment="1" applyProtection="1">
      <alignment horizontal="center" vertical="center"/>
    </xf>
    <xf numFmtId="166" fontId="2" fillId="3" borderId="0" xfId="2" applyNumberFormat="1" applyFont="1" applyFill="1" applyBorder="1" applyAlignment="1">
      <alignment horizontal="center"/>
    </xf>
    <xf numFmtId="166" fontId="2" fillId="3" borderId="0" xfId="2" applyNumberFormat="1" applyFont="1" applyFill="1" applyBorder="1" applyAlignment="1" applyProtection="1">
      <alignment horizontal="center"/>
    </xf>
    <xf numFmtId="167" fontId="0" fillId="3" borderId="0" xfId="1" applyNumberFormat="1" applyFont="1" applyFill="1" applyProtection="1"/>
    <xf numFmtId="0" fontId="0" fillId="3" borderId="0" xfId="0" applyFill="1" applyAlignment="1">
      <alignment horizontal="center"/>
    </xf>
    <xf numFmtId="167" fontId="0" fillId="3" borderId="0" xfId="1" applyNumberFormat="1" applyFont="1" applyFill="1" applyBorder="1" applyProtection="1"/>
    <xf numFmtId="167" fontId="0" fillId="4" borderId="0" xfId="0" applyNumberFormat="1" applyFill="1" applyAlignment="1">
      <alignment horizontal="center"/>
    </xf>
    <xf numFmtId="9" fontId="0" fillId="0" borderId="0" xfId="2" applyFont="1"/>
    <xf numFmtId="0" fontId="0" fillId="8" borderId="0" xfId="0" applyFill="1" applyAlignment="1">
      <alignment horizontal="center"/>
    </xf>
    <xf numFmtId="0" fontId="0" fillId="8" borderId="0" xfId="0" applyFill="1"/>
    <xf numFmtId="9" fontId="3" fillId="0" borderId="0" xfId="2" applyFont="1" applyFill="1" applyBorder="1" applyAlignment="1" applyProtection="1">
      <alignment horizontal="center"/>
    </xf>
    <xf numFmtId="9" fontId="2" fillId="0" borderId="0" xfId="2" applyFont="1" applyFill="1" applyBorder="1" applyAlignment="1">
      <alignment horizontal="center" vertical="center"/>
    </xf>
    <xf numFmtId="0" fontId="0" fillId="9" borderId="7" xfId="0" applyFill="1" applyBorder="1" applyAlignment="1">
      <alignment vertical="top"/>
    </xf>
    <xf numFmtId="0" fontId="0" fillId="9" borderId="0" xfId="0" applyFill="1" applyBorder="1" applyAlignment="1">
      <alignment vertical="top"/>
    </xf>
    <xf numFmtId="0" fontId="0" fillId="9" borderId="8" xfId="0" applyFill="1" applyBorder="1" applyAlignment="1">
      <alignment vertical="top"/>
    </xf>
    <xf numFmtId="0" fontId="0" fillId="9" borderId="10" xfId="0" applyFill="1" applyBorder="1" applyAlignment="1">
      <alignment vertical="top"/>
    </xf>
    <xf numFmtId="0" fontId="0" fillId="9" borderId="15" xfId="0" applyFill="1" applyBorder="1" applyAlignment="1">
      <alignment vertical="top"/>
    </xf>
    <xf numFmtId="0" fontId="0" fillId="9" borderId="12" xfId="0" applyFill="1" applyBorder="1" applyAlignment="1">
      <alignment vertical="top"/>
    </xf>
    <xf numFmtId="0" fontId="0" fillId="9" borderId="7" xfId="0" applyFont="1" applyFill="1" applyBorder="1" applyAlignment="1">
      <alignment vertical="top"/>
    </xf>
    <xf numFmtId="166" fontId="2" fillId="3" borderId="8" xfId="2" applyNumberFormat="1" applyFont="1" applyFill="1" applyBorder="1" applyAlignment="1" applyProtection="1">
      <alignment horizontal="center"/>
    </xf>
    <xf numFmtId="166" fontId="10" fillId="0" borderId="8" xfId="2" applyNumberFormat="1" applyFont="1" applyFill="1" applyBorder="1" applyAlignment="1">
      <alignment horizontal="center" vertical="center"/>
    </xf>
    <xf numFmtId="10" fontId="0" fillId="4" borderId="8" xfId="0" applyNumberFormat="1" applyFill="1" applyBorder="1" applyAlignment="1" applyProtection="1">
      <alignment horizontal="center" vertical="center"/>
    </xf>
    <xf numFmtId="167" fontId="0" fillId="4" borderId="12" xfId="1" applyNumberFormat="1" applyFont="1" applyFill="1" applyBorder="1" applyAlignment="1" applyProtection="1">
      <alignment horizontal="center" vertical="center"/>
    </xf>
    <xf numFmtId="169" fontId="2" fillId="5" borderId="14" xfId="0" applyNumberFormat="1" applyFont="1" applyFill="1" applyBorder="1" applyAlignment="1">
      <alignment horizontal="center" vertical="center"/>
    </xf>
    <xf numFmtId="10" fontId="2" fillId="4" borderId="0" xfId="2" applyNumberFormat="1" applyFont="1" applyFill="1" applyBorder="1" applyAlignment="1">
      <alignment horizontal="center" vertical="center"/>
    </xf>
    <xf numFmtId="10" fontId="2" fillId="4" borderId="8" xfId="2" applyNumberFormat="1" applyFont="1" applyFill="1" applyBorder="1" applyAlignment="1">
      <alignment horizontal="center" vertical="center"/>
    </xf>
    <xf numFmtId="166" fontId="2" fillId="4" borderId="0" xfId="2" applyNumberFormat="1" applyFont="1" applyFill="1" applyBorder="1" applyAlignment="1">
      <alignment horizontal="center" vertical="center"/>
    </xf>
    <xf numFmtId="166" fontId="2" fillId="4" borderId="8" xfId="2" applyNumberFormat="1" applyFont="1" applyFill="1" applyBorder="1" applyAlignment="1">
      <alignment horizontal="center" vertical="center"/>
    </xf>
    <xf numFmtId="0" fontId="51" fillId="9" borderId="7" xfId="0" applyFont="1" applyFill="1" applyBorder="1" applyAlignment="1">
      <alignment vertical="top"/>
    </xf>
    <xf numFmtId="165" fontId="52" fillId="0" borderId="0" xfId="3" applyFont="1" applyFill="1" applyBorder="1" applyProtection="1"/>
    <xf numFmtId="0" fontId="50" fillId="0" borderId="0" xfId="0" applyFont="1"/>
    <xf numFmtId="0" fontId="50" fillId="0" borderId="0" xfId="0" applyFont="1" applyFill="1"/>
    <xf numFmtId="167" fontId="50" fillId="0" borderId="0" xfId="0" applyNumberFormat="1" applyFont="1" applyFill="1"/>
    <xf numFmtId="166" fontId="49" fillId="0" borderId="0" xfId="2" applyNumberFormat="1" applyFont="1" applyFill="1"/>
    <xf numFmtId="0" fontId="49" fillId="0" borderId="0" xfId="0" applyFont="1" applyFill="1"/>
    <xf numFmtId="0" fontId="6" fillId="0" borderId="0" xfId="0" applyFont="1" applyFill="1"/>
    <xf numFmtId="164" fontId="2" fillId="0" borderId="5" xfId="1" applyNumberFormat="1" applyFont="1" applyFill="1" applyBorder="1" applyAlignment="1">
      <alignment horizontal="center" vertical="center"/>
    </xf>
    <xf numFmtId="0" fontId="2" fillId="9" borderId="7" xfId="0" applyFont="1" applyFill="1" applyBorder="1" applyAlignment="1">
      <alignment vertical="top"/>
    </xf>
    <xf numFmtId="167" fontId="0" fillId="4" borderId="8" xfId="1" applyNumberFormat="1" applyFont="1" applyFill="1" applyBorder="1" applyAlignment="1">
      <alignment horizontal="center" vertical="center"/>
    </xf>
    <xf numFmtId="167" fontId="0" fillId="4" borderId="12" xfId="1" applyNumberFormat="1" applyFont="1" applyFill="1" applyBorder="1" applyAlignment="1">
      <alignment horizontal="center" vertical="center"/>
    </xf>
    <xf numFmtId="167" fontId="0" fillId="4" borderId="0" xfId="1" applyNumberFormat="1" applyFont="1" applyFill="1" applyBorder="1" applyAlignment="1">
      <alignment horizontal="center" vertical="center"/>
    </xf>
    <xf numFmtId="167" fontId="0" fillId="4" borderId="15" xfId="1" applyNumberFormat="1" applyFont="1" applyFill="1" applyBorder="1" applyAlignment="1">
      <alignment horizontal="center" vertical="center"/>
    </xf>
    <xf numFmtId="167" fontId="0" fillId="0" borderId="0" xfId="1" applyNumberFormat="1" applyFont="1" applyFill="1" applyAlignment="1">
      <alignment horizontal="center" vertical="center"/>
    </xf>
    <xf numFmtId="167" fontId="0" fillId="0" borderId="0" xfId="1" applyNumberFormat="1" applyFont="1"/>
    <xf numFmtId="0" fontId="35" fillId="0" borderId="0" xfId="0" applyFont="1" applyFill="1" applyAlignment="1">
      <alignment wrapText="1"/>
    </xf>
    <xf numFmtId="0" fontId="38" fillId="0" borderId="0" xfId="0" applyFont="1" applyFill="1" applyAlignment="1">
      <alignment vertical="top" wrapText="1"/>
    </xf>
    <xf numFmtId="0" fontId="37" fillId="0" borderId="0" xfId="0" applyFont="1" applyFill="1" applyAlignment="1"/>
    <xf numFmtId="0" fontId="7" fillId="0" borderId="0" xfId="0" applyFont="1" applyFill="1"/>
    <xf numFmtId="172" fontId="1" fillId="7" borderId="0" xfId="1" applyNumberFormat="1" applyFont="1" applyFill="1" applyBorder="1" applyAlignment="1">
      <alignment horizontal="center"/>
    </xf>
    <xf numFmtId="0" fontId="0" fillId="0" borderId="0" xfId="0" applyFill="1" applyBorder="1" applyAlignment="1">
      <alignment horizontal="right"/>
    </xf>
    <xf numFmtId="167" fontId="11" fillId="4" borderId="0" xfId="0" applyNumberFormat="1" applyFont="1" applyFill="1"/>
    <xf numFmtId="167" fontId="11" fillId="3" borderId="0" xfId="1" applyNumberFormat="1" applyFont="1" applyFill="1" applyAlignment="1">
      <alignment horizontal="center" vertical="center"/>
    </xf>
    <xf numFmtId="0" fontId="0" fillId="0" borderId="22" xfId="0" applyBorder="1" applyAlignment="1">
      <alignment horizontal="center" vertical="center"/>
    </xf>
    <xf numFmtId="0" fontId="0" fillId="0" borderId="27" xfId="0" applyBorder="1"/>
    <xf numFmtId="0" fontId="0" fillId="0" borderId="28" xfId="0" applyBorder="1"/>
    <xf numFmtId="0" fontId="0" fillId="0" borderId="29" xfId="0" applyBorder="1"/>
    <xf numFmtId="0" fontId="0" fillId="0" borderId="30" xfId="0" applyBorder="1" applyAlignment="1">
      <alignment horizontal="right"/>
    </xf>
    <xf numFmtId="0" fontId="0" fillId="0" borderId="36" xfId="0" applyBorder="1" applyAlignment="1">
      <alignment horizontal="center" vertical="center"/>
    </xf>
    <xf numFmtId="0" fontId="0" fillId="0" borderId="31" xfId="0" applyBorder="1" applyAlignment="1">
      <alignment horizontal="right"/>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5" xfId="0" applyBorder="1" applyAlignment="1">
      <alignment wrapText="1"/>
    </xf>
    <xf numFmtId="10" fontId="0" fillId="0" borderId="19" xfId="0" applyNumberFormat="1" applyBorder="1" applyAlignment="1">
      <alignment horizontal="center" vertical="center"/>
    </xf>
    <xf numFmtId="10" fontId="0" fillId="0" borderId="26" xfId="0" applyNumberFormat="1" applyBorder="1" applyAlignment="1">
      <alignment horizontal="center" vertical="center"/>
    </xf>
    <xf numFmtId="0" fontId="0" fillId="0" borderId="23" xfId="0" applyBorder="1" applyAlignment="1">
      <alignment horizontal="center" vertical="center"/>
    </xf>
    <xf numFmtId="0" fontId="0" fillId="0" borderId="23" xfId="0" applyFont="1" applyBorder="1" applyAlignment="1">
      <alignment horizontal="center" vertical="center" wrapText="1"/>
    </xf>
    <xf numFmtId="0" fontId="0" fillId="0" borderId="25" xfId="0" applyFont="1" applyBorder="1"/>
    <xf numFmtId="0" fontId="0" fillId="0" borderId="19" xfId="0" applyFont="1" applyBorder="1" applyAlignment="1">
      <alignment horizontal="center" vertical="center"/>
    </xf>
    <xf numFmtId="0" fontId="0" fillId="0" borderId="26" xfId="0" applyFont="1" applyBorder="1" applyAlignment="1">
      <alignment horizontal="center" vertical="center"/>
    </xf>
    <xf numFmtId="3" fontId="3" fillId="3" borderId="0" xfId="3" applyNumberFormat="1" applyFont="1" applyFill="1" applyBorder="1" applyAlignment="1" applyProtection="1">
      <alignment horizontal="center"/>
    </xf>
    <xf numFmtId="0" fontId="0" fillId="0" borderId="37" xfId="0" applyBorder="1"/>
    <xf numFmtId="0" fontId="10" fillId="0" borderId="0" xfId="0" applyFont="1"/>
    <xf numFmtId="0" fontId="10" fillId="9" borderId="7" xfId="0" applyFont="1" applyFill="1" applyBorder="1" applyAlignment="1">
      <alignment vertical="top"/>
    </xf>
    <xf numFmtId="0" fontId="0" fillId="0" borderId="22" xfId="0" applyBorder="1"/>
    <xf numFmtId="0" fontId="2" fillId="6" borderId="38" xfId="0" applyFont="1" applyFill="1" applyBorder="1" applyAlignment="1">
      <alignment horizontal="center" vertical="center"/>
    </xf>
    <xf numFmtId="17" fontId="32" fillId="6" borderId="9" xfId="0" applyNumberFormat="1" applyFont="1" applyFill="1" applyBorder="1" applyAlignment="1">
      <alignment horizontal="center" vertical="center"/>
    </xf>
    <xf numFmtId="0" fontId="2" fillId="0" borderId="31" xfId="0" applyFont="1" applyFill="1" applyBorder="1"/>
    <xf numFmtId="167" fontId="0" fillId="0" borderId="22" xfId="1" applyNumberFormat="1" applyFont="1" applyBorder="1"/>
    <xf numFmtId="0" fontId="2" fillId="0" borderId="30" xfId="0" applyFont="1" applyFill="1" applyBorder="1"/>
    <xf numFmtId="167" fontId="11" fillId="0" borderId="0" xfId="1" applyNumberFormat="1" applyFont="1" applyFill="1" applyBorder="1"/>
    <xf numFmtId="49" fontId="13" fillId="0" borderId="0" xfId="0" applyNumberFormat="1" applyFont="1" applyFill="1" applyBorder="1" applyAlignment="1">
      <alignment horizontal="center"/>
    </xf>
    <xf numFmtId="171" fontId="35" fillId="0" borderId="0" xfId="0" applyNumberFormat="1" applyFont="1" applyFill="1" applyBorder="1" applyAlignment="1">
      <alignment horizontal="center"/>
    </xf>
    <xf numFmtId="171" fontId="13" fillId="0" borderId="0" xfId="0" applyNumberFormat="1" applyFont="1" applyFill="1" applyBorder="1" applyAlignment="1">
      <alignment horizontal="center"/>
    </xf>
    <xf numFmtId="0" fontId="0" fillId="0" borderId="0" xfId="0" applyFill="1" applyBorder="1" applyAlignment="1">
      <alignment horizontal="center" vertical="center"/>
    </xf>
    <xf numFmtId="0" fontId="11" fillId="0" borderId="0" xfId="0" applyFont="1" applyFill="1" applyBorder="1"/>
    <xf numFmtId="171" fontId="36" fillId="0" borderId="0" xfId="0" applyNumberFormat="1" applyFont="1" applyFill="1" applyBorder="1" applyAlignment="1">
      <alignment horizontal="center"/>
    </xf>
    <xf numFmtId="171" fontId="30" fillId="0" borderId="0" xfId="0" applyNumberFormat="1" applyFont="1" applyFill="1" applyBorder="1" applyAlignment="1">
      <alignment horizontal="center"/>
    </xf>
    <xf numFmtId="49"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169" fontId="0" fillId="0" borderId="0" xfId="0" applyNumberFormat="1" applyFill="1" applyBorder="1" applyAlignment="1">
      <alignment horizontal="center"/>
    </xf>
    <xf numFmtId="0" fontId="22" fillId="0" borderId="0" xfId="0" applyFont="1" applyFill="1" applyBorder="1" applyAlignment="1">
      <alignment horizontal="center"/>
    </xf>
    <xf numFmtId="0" fontId="11" fillId="0" borderId="0" xfId="0" applyFont="1" applyBorder="1"/>
    <xf numFmtId="171" fontId="33" fillId="0" borderId="22" xfId="0" applyNumberFormat="1" applyFont="1" applyFill="1" applyBorder="1" applyAlignment="1">
      <alignment horizontal="center"/>
    </xf>
    <xf numFmtId="171" fontId="13" fillId="0" borderId="22" xfId="0" applyNumberFormat="1" applyFont="1" applyFill="1" applyBorder="1" applyAlignment="1">
      <alignment horizontal="center"/>
    </xf>
    <xf numFmtId="171" fontId="0" fillId="0" borderId="22" xfId="0" applyNumberFormat="1" applyFill="1" applyBorder="1" applyAlignment="1">
      <alignment horizontal="center"/>
    </xf>
    <xf numFmtId="171" fontId="30" fillId="0" borderId="22" xfId="0" applyNumberFormat="1" applyFont="1" applyFill="1" applyBorder="1" applyAlignment="1">
      <alignment horizontal="center"/>
    </xf>
    <xf numFmtId="0" fontId="24" fillId="0" borderId="22" xfId="0" applyFont="1" applyFill="1" applyBorder="1" applyAlignment="1">
      <alignment horizontal="center"/>
    </xf>
    <xf numFmtId="0" fontId="23" fillId="0" borderId="22" xfId="0" applyFont="1" applyFill="1" applyBorder="1" applyAlignment="1">
      <alignment horizontal="center"/>
    </xf>
    <xf numFmtId="0" fontId="0" fillId="0" borderId="22" xfId="0" applyFill="1" applyBorder="1" applyAlignment="1">
      <alignment horizontal="left"/>
    </xf>
    <xf numFmtId="0" fontId="25" fillId="0" borderId="22" xfId="0" applyFont="1" applyFill="1" applyBorder="1" applyAlignment="1">
      <alignment horizontal="center"/>
    </xf>
    <xf numFmtId="0" fontId="24" fillId="0" borderId="22" xfId="0" applyFont="1" applyFill="1" applyBorder="1" applyAlignment="1">
      <alignment horizontal="left"/>
    </xf>
    <xf numFmtId="0" fontId="24" fillId="0" borderId="22" xfId="0" applyFont="1" applyFill="1" applyBorder="1" applyAlignment="1">
      <alignment horizontal="center" vertical="center"/>
    </xf>
    <xf numFmtId="0" fontId="0" fillId="0" borderId="22" xfId="0" applyFont="1" applyFill="1" applyBorder="1" applyAlignment="1">
      <alignment horizontal="center"/>
    </xf>
    <xf numFmtId="0" fontId="18" fillId="0" borderId="22" xfId="0" applyFont="1" applyFill="1" applyBorder="1" applyAlignment="1">
      <alignment horizontal="center"/>
    </xf>
    <xf numFmtId="1" fontId="13" fillId="0" borderId="22" xfId="0" applyNumberFormat="1" applyFont="1" applyFill="1" applyBorder="1" applyAlignment="1">
      <alignment horizontal="center"/>
    </xf>
    <xf numFmtId="0" fontId="13" fillId="0" borderId="22" xfId="0" applyFont="1" applyFill="1" applyBorder="1" applyAlignment="1"/>
    <xf numFmtId="0" fontId="13" fillId="0" borderId="22" xfId="0" applyFont="1" applyFill="1" applyBorder="1" applyAlignment="1">
      <alignment horizontal="left"/>
    </xf>
    <xf numFmtId="171" fontId="36" fillId="0" borderId="22" xfId="0" applyNumberFormat="1" applyFont="1" applyFill="1" applyBorder="1" applyAlignment="1">
      <alignment horizontal="center"/>
    </xf>
    <xf numFmtId="49" fontId="0" fillId="0" borderId="22" xfId="0" applyNumberFormat="1" applyFont="1" applyFill="1" applyBorder="1" applyAlignment="1">
      <alignment horizontal="center"/>
    </xf>
    <xf numFmtId="1" fontId="0" fillId="0" borderId="22" xfId="0" applyNumberFormat="1" applyFont="1" applyFill="1" applyBorder="1" applyAlignment="1">
      <alignment horizontal="center"/>
    </xf>
    <xf numFmtId="0" fontId="30" fillId="0" borderId="22" xfId="0" applyFont="1" applyFill="1" applyBorder="1" applyAlignment="1">
      <alignment horizontal="center"/>
    </xf>
    <xf numFmtId="49" fontId="30" fillId="0" borderId="22" xfId="0" applyNumberFormat="1" applyFont="1" applyFill="1" applyBorder="1" applyAlignment="1">
      <alignment horizontal="center"/>
    </xf>
    <xf numFmtId="1" fontId="30" fillId="0" borderId="22" xfId="0" applyNumberFormat="1" applyFont="1" applyFill="1" applyBorder="1" applyAlignment="1">
      <alignment horizontal="center"/>
    </xf>
    <xf numFmtId="0" fontId="19" fillId="0" borderId="0" xfId="0" applyFont="1" applyFill="1" applyBorder="1" applyAlignment="1"/>
    <xf numFmtId="0" fontId="20" fillId="0" borderId="0" xfId="0" applyFont="1" applyFill="1" applyBorder="1" applyAlignment="1"/>
    <xf numFmtId="0" fontId="21" fillId="0" borderId="0" xfId="0" applyFont="1" applyFill="1" applyBorder="1" applyAlignment="1"/>
    <xf numFmtId="0" fontId="34" fillId="0" borderId="0" xfId="0" applyFont="1" applyFill="1" applyBorder="1" applyAlignment="1"/>
    <xf numFmtId="0" fontId="0" fillId="0" borderId="0" xfId="0" applyFill="1" applyBorder="1" applyAlignment="1">
      <alignment horizontal="center" vertical="center" wrapText="1"/>
    </xf>
    <xf numFmtId="0" fontId="13"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171" fontId="33" fillId="0" borderId="0" xfId="0" applyNumberFormat="1" applyFont="1" applyFill="1" applyBorder="1" applyAlignment="1">
      <alignment horizontal="center" vertical="center" wrapText="1"/>
    </xf>
    <xf numFmtId="0" fontId="23" fillId="0" borderId="0" xfId="0" applyFont="1" applyFill="1" applyBorder="1" applyAlignment="1">
      <alignment horizontal="center"/>
    </xf>
    <xf numFmtId="171" fontId="13" fillId="0" borderId="24" xfId="0" applyNumberFormat="1" applyFont="1" applyFill="1" applyBorder="1" applyAlignment="1">
      <alignment horizontal="center"/>
    </xf>
    <xf numFmtId="1" fontId="0" fillId="0" borderId="24" xfId="0" applyNumberFormat="1" applyFill="1" applyBorder="1" applyAlignment="1">
      <alignment horizontal="center"/>
    </xf>
    <xf numFmtId="0" fontId="19" fillId="0" borderId="4" xfId="0" applyFont="1" applyFill="1" applyBorder="1" applyAlignment="1"/>
    <xf numFmtId="0" fontId="22" fillId="0" borderId="39" xfId="0" applyFont="1" applyFill="1" applyBorder="1" applyAlignment="1">
      <alignment horizontal="center"/>
    </xf>
    <xf numFmtId="0" fontId="23" fillId="0" borderId="39" xfId="0" applyFont="1" applyFill="1" applyBorder="1" applyAlignment="1">
      <alignment horizontal="center"/>
    </xf>
    <xf numFmtId="0" fontId="0" fillId="0" borderId="17" xfId="0" applyFill="1" applyBorder="1" applyAlignment="1">
      <alignment horizontal="center"/>
    </xf>
    <xf numFmtId="171" fontId="33" fillId="0" borderId="39" xfId="0" applyNumberFormat="1" applyFont="1" applyFill="1" applyBorder="1" applyAlignment="1">
      <alignment horizontal="center"/>
    </xf>
    <xf numFmtId="0" fontId="0" fillId="0" borderId="39" xfId="0" applyFill="1" applyBorder="1" applyAlignment="1">
      <alignment horizontal="center"/>
    </xf>
    <xf numFmtId="0" fontId="0" fillId="0" borderId="0" xfId="0" applyFont="1" applyFill="1" applyBorder="1"/>
    <xf numFmtId="167" fontId="7" fillId="4" borderId="19" xfId="0" applyNumberFormat="1" applyFont="1" applyFill="1" applyBorder="1"/>
    <xf numFmtId="167" fontId="7" fillId="4" borderId="26" xfId="0" applyNumberFormat="1" applyFont="1" applyFill="1" applyBorder="1"/>
    <xf numFmtId="167" fontId="54" fillId="0" borderId="28" xfId="1" applyNumberFormat="1" applyFont="1" applyBorder="1"/>
    <xf numFmtId="167" fontId="54" fillId="0" borderId="29" xfId="1" applyNumberFormat="1" applyFont="1" applyBorder="1"/>
    <xf numFmtId="167" fontId="54" fillId="0" borderId="22" xfId="1" applyNumberFormat="1" applyFont="1" applyBorder="1"/>
    <xf numFmtId="167" fontId="54" fillId="0" borderId="36" xfId="1" applyNumberFormat="1" applyFont="1" applyBorder="1"/>
    <xf numFmtId="167" fontId="33" fillId="0" borderId="22" xfId="1" applyNumberFormat="1" applyFont="1" applyBorder="1" applyAlignment="1">
      <alignment horizontal="center" vertical="center"/>
    </xf>
    <xf numFmtId="167" fontId="33" fillId="0" borderId="36" xfId="1" applyNumberFormat="1" applyFont="1" applyBorder="1" applyAlignment="1">
      <alignment horizontal="center" vertical="center"/>
    </xf>
    <xf numFmtId="167" fontId="33" fillId="0" borderId="32" xfId="1" applyNumberFormat="1" applyFont="1" applyBorder="1" applyAlignment="1">
      <alignment horizontal="center" vertical="center"/>
    </xf>
    <xf numFmtId="167" fontId="33" fillId="0" borderId="33" xfId="1" applyNumberFormat="1" applyFont="1" applyBorder="1" applyAlignment="1">
      <alignment horizontal="center" vertical="center"/>
    </xf>
    <xf numFmtId="167" fontId="0" fillId="0" borderId="0" xfId="0" applyNumberFormat="1" applyFill="1" applyAlignment="1">
      <alignment horizontal="center"/>
    </xf>
    <xf numFmtId="0" fontId="2" fillId="6" borderId="4" xfId="0" applyFont="1" applyFill="1" applyBorder="1"/>
    <xf numFmtId="0" fontId="2" fillId="6" borderId="5" xfId="0" applyFont="1" applyFill="1" applyBorder="1"/>
    <xf numFmtId="0" fontId="7" fillId="6" borderId="5" xfId="0" applyFont="1" applyFill="1" applyBorder="1"/>
    <xf numFmtId="3" fontId="2" fillId="6" borderId="5" xfId="0" applyNumberFormat="1" applyFont="1" applyFill="1" applyBorder="1"/>
    <xf numFmtId="0" fontId="2" fillId="6" borderId="5" xfId="0" applyFont="1" applyFill="1" applyBorder="1" applyAlignment="1">
      <alignment horizontal="center" vertical="center"/>
    </xf>
    <xf numFmtId="164" fontId="0" fillId="0" borderId="0" xfId="1" applyNumberFormat="1" applyFont="1"/>
    <xf numFmtId="164" fontId="0" fillId="0" borderId="0" xfId="0" applyNumberFormat="1"/>
    <xf numFmtId="0" fontId="12" fillId="0" borderId="0" xfId="0" applyFont="1" applyAlignment="1">
      <alignment horizontal="center" vertical="center"/>
    </xf>
    <xf numFmtId="2" fontId="0" fillId="0" borderId="0" xfId="0" applyNumberFormat="1"/>
    <xf numFmtId="0" fontId="0" fillId="0" borderId="14" xfId="0" applyFill="1" applyBorder="1"/>
    <xf numFmtId="0" fontId="0" fillId="0" borderId="43" xfId="0" applyBorder="1"/>
    <xf numFmtId="0" fontId="0" fillId="0" borderId="44" xfId="0" applyBorder="1"/>
    <xf numFmtId="0" fontId="0" fillId="0" borderId="45" xfId="0" applyBorder="1"/>
    <xf numFmtId="167" fontId="33" fillId="0" borderId="30" xfId="1" applyNumberFormat="1" applyFont="1" applyBorder="1"/>
    <xf numFmtId="167" fontId="33" fillId="0" borderId="40" xfId="1" applyNumberFormat="1" applyFont="1" applyBorder="1"/>
    <xf numFmtId="167" fontId="33" fillId="0" borderId="36" xfId="1" applyNumberFormat="1" applyFont="1" applyBorder="1"/>
    <xf numFmtId="167" fontId="33" fillId="0" borderId="31" xfId="1" applyNumberFormat="1" applyFont="1" applyBorder="1"/>
    <xf numFmtId="167" fontId="33" fillId="0" borderId="42" xfId="1" applyNumberFormat="1" applyFont="1" applyBorder="1"/>
    <xf numFmtId="167" fontId="33" fillId="0" borderId="33" xfId="1" applyNumberFormat="1" applyFont="1" applyBorder="1"/>
    <xf numFmtId="0" fontId="0" fillId="0" borderId="46" xfId="0" applyBorder="1"/>
    <xf numFmtId="167" fontId="33" fillId="0" borderId="47" xfId="1" applyNumberFormat="1" applyFont="1" applyBorder="1"/>
    <xf numFmtId="167" fontId="33" fillId="0" borderId="48" xfId="1" applyNumberFormat="1" applyFont="1" applyBorder="1"/>
    <xf numFmtId="167" fontId="33" fillId="0" borderId="49" xfId="1" applyNumberFormat="1" applyFont="1" applyBorder="1"/>
    <xf numFmtId="167" fontId="33" fillId="0" borderId="35" xfId="1" applyNumberFormat="1" applyFont="1" applyBorder="1"/>
    <xf numFmtId="167" fontId="33" fillId="0" borderId="50" xfId="1" applyNumberFormat="1" applyFont="1" applyBorder="1"/>
    <xf numFmtId="167" fontId="33" fillId="0" borderId="51" xfId="1" applyNumberFormat="1" applyFont="1" applyBorder="1"/>
    <xf numFmtId="17" fontId="0" fillId="0" borderId="31" xfId="0" applyNumberFormat="1" applyBorder="1" applyAlignment="1">
      <alignment horizontal="center" vertical="center"/>
    </xf>
    <xf numFmtId="17" fontId="0" fillId="0" borderId="42" xfId="0" applyNumberFormat="1" applyBorder="1" applyAlignment="1">
      <alignment horizontal="center" vertical="center"/>
    </xf>
    <xf numFmtId="17" fontId="0" fillId="0" borderId="33" xfId="0" applyNumberFormat="1" applyBorder="1" applyAlignment="1">
      <alignment horizontal="center" vertical="center"/>
    </xf>
    <xf numFmtId="166" fontId="2" fillId="0" borderId="45" xfId="2" applyNumberFormat="1" applyFont="1" applyBorder="1" applyAlignment="1">
      <alignment horizontal="center" vertical="center"/>
    </xf>
    <xf numFmtId="166" fontId="2" fillId="0" borderId="43" xfId="2" applyNumberFormat="1" applyFont="1" applyBorder="1" applyAlignment="1">
      <alignment horizontal="center" vertical="center"/>
    </xf>
    <xf numFmtId="166" fontId="2" fillId="0" borderId="44" xfId="2" applyNumberFormat="1" applyFont="1" applyBorder="1" applyAlignment="1">
      <alignment horizontal="center" vertical="center"/>
    </xf>
    <xf numFmtId="0" fontId="0" fillId="9" borderId="7" xfId="0" applyFill="1" applyBorder="1" applyAlignment="1">
      <alignment horizontal="left" vertical="top" wrapText="1"/>
    </xf>
    <xf numFmtId="0" fontId="0" fillId="9" borderId="0" xfId="0" applyFill="1" applyBorder="1" applyAlignment="1">
      <alignment horizontal="left" vertical="top" wrapText="1"/>
    </xf>
    <xf numFmtId="0" fontId="0" fillId="9" borderId="8" xfId="0" applyFill="1" applyBorder="1" applyAlignment="1">
      <alignment horizontal="left" vertical="top" wrapText="1"/>
    </xf>
    <xf numFmtId="0" fontId="53" fillId="8" borderId="4" xfId="0" applyFont="1" applyFill="1" applyBorder="1" applyAlignment="1">
      <alignment horizontal="center" vertical="top" wrapText="1"/>
    </xf>
    <xf numFmtId="0" fontId="53" fillId="8" borderId="5" xfId="0" applyFont="1" applyFill="1" applyBorder="1" applyAlignment="1">
      <alignment horizontal="center" vertical="top" wrapText="1"/>
    </xf>
    <xf numFmtId="0" fontId="53" fillId="8" borderId="6" xfId="0" applyFont="1" applyFill="1" applyBorder="1" applyAlignment="1">
      <alignment horizontal="center" vertical="top" wrapText="1"/>
    </xf>
    <xf numFmtId="0" fontId="0" fillId="0" borderId="20" xfId="0" applyBorder="1" applyAlignment="1">
      <alignment horizontal="center" vertical="center"/>
    </xf>
    <xf numFmtId="0" fontId="0" fillId="0" borderId="21" xfId="0" applyBorder="1" applyAlignment="1">
      <alignment horizontal="center" vertical="center"/>
    </xf>
    <xf numFmtId="0" fontId="2" fillId="0" borderId="20" xfId="0" applyFont="1" applyBorder="1" applyAlignment="1">
      <alignment horizontal="center" wrapText="1"/>
    </xf>
    <xf numFmtId="0" fontId="2" fillId="0" borderId="21" xfId="0" applyFont="1" applyBorder="1" applyAlignment="1">
      <alignment horizontal="center" wrapText="1"/>
    </xf>
    <xf numFmtId="17" fontId="0" fillId="0" borderId="27" xfId="0" applyNumberFormat="1" applyBorder="1" applyAlignment="1">
      <alignment horizontal="center" vertical="center"/>
    </xf>
    <xf numFmtId="17" fontId="0" fillId="0" borderId="41" xfId="0" applyNumberFormat="1" applyBorder="1" applyAlignment="1">
      <alignment horizontal="center" vertical="center"/>
    </xf>
    <xf numFmtId="17" fontId="0" fillId="0" borderId="29" xfId="0" applyNumberFormat="1" applyBorder="1" applyAlignment="1">
      <alignment horizontal="center" vertical="center"/>
    </xf>
    <xf numFmtId="165" fontId="43" fillId="0" borderId="1" xfId="3" applyFont="1" applyFill="1" applyBorder="1" applyAlignment="1" applyProtection="1">
      <alignment horizontal="center" vertical="center" wrapText="1"/>
    </xf>
    <xf numFmtId="165" fontId="43" fillId="0" borderId="7" xfId="3" applyFont="1" applyFill="1" applyBorder="1" applyAlignment="1" applyProtection="1">
      <alignment horizontal="center" vertical="center" wrapText="1"/>
    </xf>
    <xf numFmtId="165" fontId="43" fillId="0" borderId="10" xfId="3" applyFont="1" applyFill="1" applyBorder="1" applyAlignment="1" applyProtection="1">
      <alignment horizontal="center" vertical="center" wrapText="1"/>
    </xf>
    <xf numFmtId="3" fontId="3" fillId="7" borderId="4" xfId="3" applyNumberFormat="1" applyFont="1" applyFill="1" applyBorder="1" applyAlignment="1" applyProtection="1">
      <alignment horizontal="center"/>
    </xf>
    <xf numFmtId="3" fontId="3" fillId="7" borderId="5" xfId="3" applyNumberFormat="1" applyFont="1" applyFill="1" applyBorder="1" applyAlignment="1" applyProtection="1">
      <alignment horizontal="center"/>
    </xf>
    <xf numFmtId="3" fontId="3" fillId="7" borderId="6" xfId="3" applyNumberFormat="1" applyFont="1" applyFill="1" applyBorder="1" applyAlignment="1" applyProtection="1">
      <alignment horizontal="center"/>
    </xf>
    <xf numFmtId="3" fontId="3" fillId="2" borderId="4" xfId="3" applyNumberFormat="1" applyFont="1" applyFill="1" applyBorder="1" applyAlignment="1" applyProtection="1">
      <alignment horizontal="center"/>
    </xf>
    <xf numFmtId="3" fontId="3" fillId="2" borderId="5" xfId="3" applyNumberFormat="1" applyFont="1" applyFill="1" applyBorder="1" applyAlignment="1" applyProtection="1">
      <alignment horizontal="center"/>
    </xf>
    <xf numFmtId="3" fontId="3" fillId="2" borderId="6" xfId="3" applyNumberFormat="1" applyFont="1" applyFill="1" applyBorder="1" applyAlignment="1" applyProtection="1">
      <alignment horizontal="center"/>
    </xf>
    <xf numFmtId="17" fontId="0" fillId="0" borderId="16" xfId="0" applyNumberForma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18" fillId="0" borderId="2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171" fontId="33" fillId="0" borderId="20" xfId="0" applyNumberFormat="1" applyFont="1" applyFill="1" applyBorder="1" applyAlignment="1">
      <alignment horizontal="center" vertical="center" wrapText="1"/>
    </xf>
    <xf numFmtId="171" fontId="33" fillId="0" borderId="21"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13" fillId="0" borderId="0"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7" xfId="0"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21" xfId="0" applyFont="1" applyFill="1" applyBorder="1" applyAlignment="1">
      <alignment horizontal="center" vertical="center" wrapText="1"/>
    </xf>
    <xf numFmtId="171" fontId="33" fillId="0" borderId="0"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5" borderId="4" xfId="0" applyFont="1" applyFill="1" applyBorder="1" applyAlignment="1">
      <alignment horizontal="center"/>
    </xf>
    <xf numFmtId="0" fontId="2" fillId="5" borderId="6" xfId="0" applyFont="1" applyFill="1" applyBorder="1" applyAlignment="1">
      <alignment horizontal="center"/>
    </xf>
    <xf numFmtId="0" fontId="20" fillId="0" borderId="27"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3" xfId="0" applyFont="1" applyFill="1" applyBorder="1" applyAlignment="1">
      <alignment horizontal="center" vertical="center" wrapText="1"/>
    </xf>
    <xf numFmtId="165" fontId="48" fillId="6" borderId="4" xfId="3" applyFont="1" applyFill="1" applyBorder="1" applyAlignment="1" applyProtection="1">
      <alignment horizontal="center" vertical="center"/>
    </xf>
    <xf numFmtId="165" fontId="48" fillId="6" borderId="5" xfId="3" applyFont="1" applyFill="1" applyBorder="1" applyAlignment="1" applyProtection="1">
      <alignment horizontal="center" vertical="center"/>
    </xf>
    <xf numFmtId="165" fontId="48" fillId="6" borderId="6" xfId="3" applyFont="1" applyFill="1" applyBorder="1" applyAlignment="1" applyProtection="1">
      <alignment horizontal="center" vertical="center"/>
    </xf>
    <xf numFmtId="0" fontId="55" fillId="0" borderId="0" xfId="0" applyFont="1" applyFill="1"/>
  </cellXfs>
  <cellStyles count="10">
    <cellStyle name="Гиперссылка" xfId="9" builtinId="8"/>
    <cellStyle name="Обычный" xfId="0" builtinId="0"/>
    <cellStyle name="Обычный 2" xfId="3"/>
    <cellStyle name="Обычный 3" xfId="5"/>
    <cellStyle name="Обычный 4" xfId="6"/>
    <cellStyle name="Обычный_Statistic" xfId="4"/>
    <cellStyle name="Процентный" xfId="2" builtinId="5"/>
    <cellStyle name="Процентный 2" xfId="7"/>
    <cellStyle name="Стиль 1" xfId="8"/>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533400</xdr:colOff>
      <xdr:row>9</xdr:row>
      <xdr:rowOff>152401</xdr:rowOff>
    </xdr:from>
    <xdr:to>
      <xdr:col>13</xdr:col>
      <xdr:colOff>579119</xdr:colOff>
      <xdr:row>11</xdr:row>
      <xdr:rowOff>114301</xdr:rowOff>
    </xdr:to>
    <xdr:sp macro="" textlink="">
      <xdr:nvSpPr>
        <xdr:cNvPr id="3" name="Стрелка вниз 2"/>
        <xdr:cNvSpPr/>
      </xdr:nvSpPr>
      <xdr:spPr>
        <a:xfrm>
          <a:off x="9991725" y="1866901"/>
          <a:ext cx="45719" cy="3429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sv@mpc.odessa.u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H189"/>
  <sheetViews>
    <sheetView workbookViewId="0">
      <selection activeCell="H134" sqref="H134"/>
    </sheetView>
  </sheetViews>
  <sheetFormatPr defaultRowHeight="15" x14ac:dyDescent="0.25"/>
  <cols>
    <col min="1" max="1" width="3.28515625" style="124" customWidth="1"/>
    <col min="2" max="3" width="1.5703125" style="124" customWidth="1"/>
    <col min="4" max="4" width="12.7109375" style="124" customWidth="1"/>
    <col min="5" max="5" width="15.42578125" style="124" customWidth="1"/>
    <col min="6" max="6" width="9.140625" style="12"/>
    <col min="7" max="7" width="34.5703125" style="367" customWidth="1"/>
    <col min="8" max="16384" width="9.140625" style="12"/>
  </cols>
  <sheetData>
    <row r="2" spans="1:8" x14ac:dyDescent="0.25">
      <c r="A2" s="146" t="s">
        <v>50</v>
      </c>
    </row>
    <row r="3" spans="1:8" x14ac:dyDescent="0.25">
      <c r="B3" s="154"/>
      <c r="C3" s="154"/>
      <c r="D3" s="154"/>
      <c r="E3" s="154"/>
    </row>
    <row r="4" spans="1:8" x14ac:dyDescent="0.25">
      <c r="B4" s="156" t="s">
        <v>40</v>
      </c>
      <c r="C4" s="157"/>
      <c r="D4" s="157"/>
      <c r="E4" s="157"/>
    </row>
    <row r="5" spans="1:8" x14ac:dyDescent="0.25">
      <c r="B5" s="160"/>
      <c r="C5" s="160" t="s">
        <v>41</v>
      </c>
      <c r="H5" s="12" t="s">
        <v>561</v>
      </c>
    </row>
    <row r="6" spans="1:8" x14ac:dyDescent="0.25">
      <c r="B6" s="160"/>
      <c r="C6" s="160" t="s">
        <v>42</v>
      </c>
      <c r="H6" s="12" t="s">
        <v>562</v>
      </c>
    </row>
    <row r="7" spans="1:8" x14ac:dyDescent="0.25">
      <c r="B7" s="160"/>
      <c r="C7" s="160" t="s">
        <v>43</v>
      </c>
    </row>
    <row r="8" spans="1:8" x14ac:dyDescent="0.25">
      <c r="B8" s="160"/>
      <c r="C8" s="160"/>
      <c r="D8" s="124" t="s">
        <v>44</v>
      </c>
    </row>
    <row r="9" spans="1:8" x14ac:dyDescent="0.25">
      <c r="B9" s="160"/>
      <c r="C9" s="160"/>
      <c r="D9" s="124" t="s">
        <v>45</v>
      </c>
      <c r="H9" s="12" t="s">
        <v>563</v>
      </c>
    </row>
    <row r="10" spans="1:8" x14ac:dyDescent="0.25">
      <c r="B10" s="160"/>
      <c r="C10" s="160"/>
      <c r="D10" s="124" t="s">
        <v>46</v>
      </c>
    </row>
    <row r="11" spans="1:8" x14ac:dyDescent="0.25">
      <c r="B11" s="160"/>
      <c r="C11" s="160"/>
      <c r="D11" s="124" t="s">
        <v>47</v>
      </c>
      <c r="H11" s="12" t="s">
        <v>564</v>
      </c>
    </row>
    <row r="12" spans="1:8" x14ac:dyDescent="0.25">
      <c r="B12" s="160"/>
      <c r="C12" s="160" t="s">
        <v>48</v>
      </c>
      <c r="H12" s="12" t="s">
        <v>565</v>
      </c>
    </row>
    <row r="13" spans="1:8" x14ac:dyDescent="0.25">
      <c r="B13" s="160"/>
      <c r="C13" s="160" t="s">
        <v>49</v>
      </c>
    </row>
    <row r="14" spans="1:8" x14ac:dyDescent="0.25">
      <c r="A14" s="146"/>
      <c r="B14" s="146" t="s">
        <v>69</v>
      </c>
      <c r="C14" s="146"/>
      <c r="D14" s="146"/>
      <c r="E14" s="146"/>
    </row>
    <row r="15" spans="1:8" x14ac:dyDescent="0.25">
      <c r="C15" s="160" t="s">
        <v>70</v>
      </c>
      <c r="H15" s="12" t="s">
        <v>566</v>
      </c>
    </row>
    <row r="16" spans="1:8" x14ac:dyDescent="0.25">
      <c r="C16" s="160" t="s">
        <v>71</v>
      </c>
    </row>
    <row r="17" spans="1:8" x14ac:dyDescent="0.25">
      <c r="A17" s="146"/>
      <c r="B17" s="162" t="s">
        <v>72</v>
      </c>
      <c r="C17" s="163"/>
      <c r="D17" s="163"/>
      <c r="E17" s="163"/>
    </row>
    <row r="18" spans="1:8" x14ac:dyDescent="0.25">
      <c r="C18" s="160" t="s">
        <v>73</v>
      </c>
    </row>
    <row r="19" spans="1:8" x14ac:dyDescent="0.25">
      <c r="C19" s="160" t="s">
        <v>74</v>
      </c>
    </row>
    <row r="20" spans="1:8" x14ac:dyDescent="0.25">
      <c r="A20" s="146"/>
      <c r="B20" s="146" t="s">
        <v>75</v>
      </c>
      <c r="C20" s="146"/>
      <c r="D20" s="146"/>
      <c r="E20" s="146"/>
    </row>
    <row r="21" spans="1:8" x14ac:dyDescent="0.25">
      <c r="C21" s="160" t="s">
        <v>76</v>
      </c>
      <c r="H21" s="12" t="s">
        <v>567</v>
      </c>
    </row>
    <row r="22" spans="1:8" x14ac:dyDescent="0.25">
      <c r="C22" s="160" t="s">
        <v>77</v>
      </c>
      <c r="H22" s="12" t="s">
        <v>568</v>
      </c>
    </row>
    <row r="23" spans="1:8" x14ac:dyDescent="0.25">
      <c r="C23" s="160" t="s">
        <v>78</v>
      </c>
      <c r="H23" s="12" t="s">
        <v>569</v>
      </c>
    </row>
    <row r="24" spans="1:8" x14ac:dyDescent="0.25">
      <c r="A24" s="146"/>
      <c r="B24" s="146" t="s">
        <v>79</v>
      </c>
      <c r="C24" s="146"/>
      <c r="D24" s="146"/>
      <c r="E24" s="146"/>
    </row>
    <row r="25" spans="1:8" x14ac:dyDescent="0.25">
      <c r="C25" s="124" t="s">
        <v>80</v>
      </c>
    </row>
    <row r="26" spans="1:8" x14ac:dyDescent="0.25">
      <c r="C26" s="160" t="s">
        <v>81</v>
      </c>
    </row>
    <row r="27" spans="1:8" x14ac:dyDescent="0.25">
      <c r="C27" s="160" t="s">
        <v>82</v>
      </c>
    </row>
    <row r="28" spans="1:8" x14ac:dyDescent="0.25">
      <c r="C28" s="160" t="s">
        <v>83</v>
      </c>
    </row>
    <row r="29" spans="1:8" x14ac:dyDescent="0.25">
      <c r="A29" s="146"/>
      <c r="B29" s="146" t="s">
        <v>84</v>
      </c>
      <c r="C29" s="146"/>
      <c r="D29" s="146"/>
      <c r="E29" s="146"/>
    </row>
    <row r="30" spans="1:8" x14ac:dyDescent="0.25">
      <c r="C30" s="160" t="s">
        <v>85</v>
      </c>
    </row>
    <row r="31" spans="1:8" x14ac:dyDescent="0.25">
      <c r="C31" s="160" t="s">
        <v>86</v>
      </c>
    </row>
    <row r="32" spans="1:8" x14ac:dyDescent="0.25">
      <c r="A32" s="146"/>
      <c r="B32" s="146" t="s">
        <v>87</v>
      </c>
      <c r="C32" s="146"/>
      <c r="D32" s="146"/>
      <c r="E32" s="146"/>
    </row>
    <row r="33" spans="1:8" x14ac:dyDescent="0.25">
      <c r="C33" s="124" t="s">
        <v>88</v>
      </c>
    </row>
    <row r="34" spans="1:8" x14ac:dyDescent="0.25">
      <c r="C34" s="124" t="s">
        <v>89</v>
      </c>
    </row>
    <row r="35" spans="1:8" x14ac:dyDescent="0.25">
      <c r="C35" s="124" t="s">
        <v>90</v>
      </c>
    </row>
    <row r="36" spans="1:8" x14ac:dyDescent="0.25">
      <c r="C36" s="124" t="s">
        <v>91</v>
      </c>
      <c r="H36" s="12" t="s">
        <v>570</v>
      </c>
    </row>
    <row r="37" spans="1:8" x14ac:dyDescent="0.25">
      <c r="C37" s="124" t="s">
        <v>92</v>
      </c>
      <c r="H37" s="12" t="s">
        <v>571</v>
      </c>
    </row>
    <row r="38" spans="1:8" x14ac:dyDescent="0.25">
      <c r="A38" s="146"/>
      <c r="B38" s="146" t="s">
        <v>93</v>
      </c>
      <c r="C38" s="146"/>
      <c r="D38" s="146"/>
      <c r="E38" s="146"/>
    </row>
    <row r="39" spans="1:8" x14ac:dyDescent="0.25">
      <c r="A39" s="146"/>
      <c r="B39" s="146" t="s">
        <v>94</v>
      </c>
      <c r="C39" s="146"/>
      <c r="D39" s="146"/>
      <c r="E39" s="146"/>
    </row>
    <row r="40" spans="1:8" x14ac:dyDescent="0.25">
      <c r="C40" s="124" t="s">
        <v>95</v>
      </c>
    </row>
    <row r="41" spans="1:8" x14ac:dyDescent="0.25">
      <c r="D41" s="124" t="s">
        <v>96</v>
      </c>
    </row>
    <row r="42" spans="1:8" x14ac:dyDescent="0.25">
      <c r="E42" s="124" t="s">
        <v>97</v>
      </c>
      <c r="H42" s="12" t="s">
        <v>597</v>
      </c>
    </row>
    <row r="43" spans="1:8" x14ac:dyDescent="0.25">
      <c r="E43" s="124" t="s">
        <v>98</v>
      </c>
    </row>
    <row r="44" spans="1:8" x14ac:dyDescent="0.25">
      <c r="D44" s="124" t="s">
        <v>99</v>
      </c>
    </row>
    <row r="45" spans="1:8" x14ac:dyDescent="0.25">
      <c r="E45" s="124" t="s">
        <v>100</v>
      </c>
    </row>
    <row r="46" spans="1:8" x14ac:dyDescent="0.25">
      <c r="E46" s="124" t="s">
        <v>101</v>
      </c>
    </row>
    <row r="47" spans="1:8" x14ac:dyDescent="0.25">
      <c r="E47" s="124" t="s">
        <v>102</v>
      </c>
      <c r="H47" s="12" t="s">
        <v>572</v>
      </c>
    </row>
    <row r="48" spans="1:8" x14ac:dyDescent="0.25">
      <c r="E48" s="124" t="s">
        <v>103</v>
      </c>
      <c r="H48" s="12" t="s">
        <v>573</v>
      </c>
    </row>
    <row r="49" spans="1:8" x14ac:dyDescent="0.25">
      <c r="D49" s="124" t="s">
        <v>104</v>
      </c>
    </row>
    <row r="50" spans="1:8" x14ac:dyDescent="0.25">
      <c r="D50" s="124" t="s">
        <v>105</v>
      </c>
    </row>
    <row r="51" spans="1:8" x14ac:dyDescent="0.25">
      <c r="E51" s="124" t="s">
        <v>106</v>
      </c>
    </row>
    <row r="52" spans="1:8" x14ac:dyDescent="0.25">
      <c r="E52" s="124" t="s">
        <v>107</v>
      </c>
      <c r="H52" s="12" t="s">
        <v>574</v>
      </c>
    </row>
    <row r="53" spans="1:8" x14ac:dyDescent="0.25">
      <c r="E53" s="124" t="s">
        <v>108</v>
      </c>
    </row>
    <row r="54" spans="1:8" x14ac:dyDescent="0.25">
      <c r="E54" s="124" t="s">
        <v>109</v>
      </c>
    </row>
    <row r="55" spans="1:8" x14ac:dyDescent="0.25">
      <c r="C55" s="124" t="s">
        <v>110</v>
      </c>
      <c r="H55" s="12" t="s">
        <v>575</v>
      </c>
    </row>
    <row r="56" spans="1:8" x14ac:dyDescent="0.25">
      <c r="C56" s="124" t="s">
        <v>111</v>
      </c>
      <c r="H56" s="12" t="s">
        <v>576</v>
      </c>
    </row>
    <row r="57" spans="1:8" x14ac:dyDescent="0.25">
      <c r="C57" s="124" t="s">
        <v>112</v>
      </c>
      <c r="H57" s="27" t="s">
        <v>589</v>
      </c>
    </row>
    <row r="58" spans="1:8" x14ac:dyDescent="0.25">
      <c r="C58" s="124" t="s">
        <v>113</v>
      </c>
      <c r="H58" s="27" t="s">
        <v>588</v>
      </c>
    </row>
    <row r="59" spans="1:8" x14ac:dyDescent="0.25">
      <c r="C59" s="124" t="s">
        <v>114</v>
      </c>
    </row>
    <row r="60" spans="1:8" x14ac:dyDescent="0.25">
      <c r="C60" s="124" t="s">
        <v>115</v>
      </c>
    </row>
    <row r="61" spans="1:8" x14ac:dyDescent="0.25">
      <c r="A61" s="146"/>
      <c r="B61" s="146" t="s">
        <v>116</v>
      </c>
      <c r="C61" s="146"/>
      <c r="D61" s="146"/>
      <c r="E61" s="146"/>
    </row>
    <row r="62" spans="1:8" x14ac:dyDescent="0.25">
      <c r="B62" s="154"/>
      <c r="C62" s="124" t="s">
        <v>10</v>
      </c>
      <c r="H62" s="12" t="s">
        <v>591</v>
      </c>
    </row>
    <row r="63" spans="1:8" x14ac:dyDescent="0.25">
      <c r="C63" s="124" t="s">
        <v>117</v>
      </c>
    </row>
    <row r="64" spans="1:8" x14ac:dyDescent="0.25">
      <c r="C64" s="124" t="s">
        <v>118</v>
      </c>
    </row>
    <row r="65" spans="1:5" x14ac:dyDescent="0.25">
      <c r="C65" s="124" t="s">
        <v>119</v>
      </c>
    </row>
    <row r="67" spans="1:5" x14ac:dyDescent="0.25">
      <c r="A67" s="146" t="s">
        <v>120</v>
      </c>
      <c r="B67" s="146"/>
      <c r="C67" s="163"/>
      <c r="D67" s="163"/>
      <c r="E67" s="163"/>
    </row>
    <row r="68" spans="1:5" x14ac:dyDescent="0.25">
      <c r="A68" s="146"/>
      <c r="B68" s="167" t="s">
        <v>51</v>
      </c>
      <c r="C68" s="167"/>
      <c r="D68" s="146"/>
      <c r="E68" s="146"/>
    </row>
    <row r="69" spans="1:5" x14ac:dyDescent="0.25">
      <c r="B69" s="154"/>
      <c r="C69" s="160" t="s">
        <v>41</v>
      </c>
    </row>
    <row r="70" spans="1:5" x14ac:dyDescent="0.25">
      <c r="C70" s="160" t="s">
        <v>42</v>
      </c>
    </row>
    <row r="71" spans="1:5" x14ac:dyDescent="0.25">
      <c r="B71" s="160"/>
      <c r="C71" s="160" t="s">
        <v>43</v>
      </c>
    </row>
    <row r="72" spans="1:5" x14ac:dyDescent="0.25">
      <c r="B72" s="160"/>
      <c r="C72" s="160"/>
      <c r="D72" s="124" t="s">
        <v>44</v>
      </c>
    </row>
    <row r="73" spans="1:5" x14ac:dyDescent="0.25">
      <c r="B73" s="160"/>
      <c r="C73" s="160"/>
      <c r="D73" s="124" t="s">
        <v>45</v>
      </c>
    </row>
    <row r="74" spans="1:5" x14ac:dyDescent="0.25">
      <c r="B74" s="160"/>
      <c r="C74" s="160"/>
      <c r="D74" s="124" t="s">
        <v>46</v>
      </c>
    </row>
    <row r="75" spans="1:5" x14ac:dyDescent="0.25">
      <c r="B75" s="160"/>
      <c r="C75" s="160"/>
      <c r="D75" s="124" t="s">
        <v>47</v>
      </c>
    </row>
    <row r="76" spans="1:5" x14ac:dyDescent="0.25">
      <c r="B76" s="160"/>
      <c r="C76" s="160" t="s">
        <v>48</v>
      </c>
    </row>
    <row r="77" spans="1:5" x14ac:dyDescent="0.25">
      <c r="B77" s="160"/>
      <c r="C77" s="160" t="s">
        <v>49</v>
      </c>
    </row>
    <row r="78" spans="1:5" x14ac:dyDescent="0.25">
      <c r="A78" s="146"/>
      <c r="B78" s="167" t="s">
        <v>52</v>
      </c>
      <c r="C78" s="167"/>
      <c r="D78" s="146"/>
      <c r="E78" s="146"/>
    </row>
    <row r="79" spans="1:5" x14ac:dyDescent="0.25">
      <c r="B79" s="154"/>
      <c r="C79" s="160" t="s">
        <v>41</v>
      </c>
    </row>
    <row r="80" spans="1:5" x14ac:dyDescent="0.25">
      <c r="C80" s="160" t="s">
        <v>42</v>
      </c>
    </row>
    <row r="81" spans="1:8" x14ac:dyDescent="0.25">
      <c r="B81" s="160"/>
      <c r="C81" s="160" t="s">
        <v>43</v>
      </c>
    </row>
    <row r="82" spans="1:8" x14ac:dyDescent="0.25">
      <c r="B82" s="160"/>
      <c r="C82" s="160"/>
      <c r="D82" s="124" t="s">
        <v>44</v>
      </c>
    </row>
    <row r="83" spans="1:8" x14ac:dyDescent="0.25">
      <c r="B83" s="160"/>
      <c r="C83" s="160"/>
      <c r="D83" s="124" t="s">
        <v>45</v>
      </c>
    </row>
    <row r="84" spans="1:8" x14ac:dyDescent="0.25">
      <c r="B84" s="160"/>
      <c r="C84" s="160"/>
      <c r="D84" s="124" t="s">
        <v>46</v>
      </c>
    </row>
    <row r="85" spans="1:8" x14ac:dyDescent="0.25">
      <c r="B85" s="160"/>
      <c r="C85" s="160"/>
      <c r="D85" s="124" t="s">
        <v>47</v>
      </c>
    </row>
    <row r="86" spans="1:8" x14ac:dyDescent="0.25">
      <c r="B86" s="160"/>
      <c r="C86" s="160" t="s">
        <v>48</v>
      </c>
    </row>
    <row r="87" spans="1:8" x14ac:dyDescent="0.25">
      <c r="B87" s="160"/>
      <c r="C87" s="160" t="s">
        <v>49</v>
      </c>
    </row>
    <row r="88" spans="1:8" x14ac:dyDescent="0.25">
      <c r="A88" s="146"/>
      <c r="B88" s="146" t="s">
        <v>69</v>
      </c>
      <c r="C88" s="146"/>
      <c r="D88" s="146"/>
      <c r="E88" s="146"/>
    </row>
    <row r="89" spans="1:8" x14ac:dyDescent="0.25">
      <c r="C89" s="160" t="s">
        <v>121</v>
      </c>
    </row>
    <row r="90" spans="1:8" x14ac:dyDescent="0.25">
      <c r="C90" s="160" t="s">
        <v>122</v>
      </c>
    </row>
    <row r="91" spans="1:8" x14ac:dyDescent="0.25">
      <c r="B91" s="160"/>
      <c r="C91" s="160" t="s">
        <v>123</v>
      </c>
    </row>
    <row r="92" spans="1:8" x14ac:dyDescent="0.25">
      <c r="A92" s="146"/>
      <c r="B92" s="162" t="s">
        <v>72</v>
      </c>
      <c r="C92" s="163"/>
      <c r="D92" s="163"/>
      <c r="E92" s="163"/>
    </row>
    <row r="93" spans="1:8" x14ac:dyDescent="0.25">
      <c r="C93" s="160" t="s">
        <v>124</v>
      </c>
    </row>
    <row r="94" spans="1:8" x14ac:dyDescent="0.25">
      <c r="C94" s="160" t="s">
        <v>74</v>
      </c>
    </row>
    <row r="95" spans="1:8" x14ac:dyDescent="0.25">
      <c r="A95" s="146"/>
      <c r="B95" s="146" t="s">
        <v>75</v>
      </c>
      <c r="C95" s="146"/>
      <c r="D95" s="146"/>
      <c r="E95" s="146"/>
    </row>
    <row r="96" spans="1:8" x14ac:dyDescent="0.25">
      <c r="B96" s="154"/>
      <c r="C96" s="160" t="s">
        <v>76</v>
      </c>
      <c r="H96" s="12" t="s">
        <v>594</v>
      </c>
    </row>
    <row r="97" spans="1:8" x14ac:dyDescent="0.25">
      <c r="A97" s="154"/>
      <c r="C97" s="160" t="s">
        <v>77</v>
      </c>
      <c r="H97" s="12" t="s">
        <v>593</v>
      </c>
    </row>
    <row r="98" spans="1:8" x14ac:dyDescent="0.25">
      <c r="B98" s="154"/>
      <c r="C98" s="160" t="s">
        <v>125</v>
      </c>
      <c r="H98" s="12" t="s">
        <v>592</v>
      </c>
    </row>
    <row r="99" spans="1:8" x14ac:dyDescent="0.25">
      <c r="A99" s="146"/>
      <c r="B99" s="162" t="s">
        <v>126</v>
      </c>
      <c r="C99" s="163"/>
      <c r="D99" s="163"/>
      <c r="E99" s="163"/>
    </row>
    <row r="100" spans="1:8" x14ac:dyDescent="0.25">
      <c r="B100" s="169"/>
      <c r="C100" s="169" t="s">
        <v>8</v>
      </c>
      <c r="D100" s="154"/>
      <c r="E100" s="154"/>
    </row>
    <row r="101" spans="1:8" x14ac:dyDescent="0.25">
      <c r="C101" s="160" t="s">
        <v>81</v>
      </c>
    </row>
    <row r="102" spans="1:8" x14ac:dyDescent="0.25">
      <c r="C102" s="160" t="s">
        <v>82</v>
      </c>
    </row>
    <row r="103" spans="1:8" x14ac:dyDescent="0.25">
      <c r="C103" s="160" t="s">
        <v>83</v>
      </c>
    </row>
    <row r="104" spans="1:8" x14ac:dyDescent="0.25">
      <c r="C104" s="160" t="s">
        <v>127</v>
      </c>
    </row>
    <row r="105" spans="1:8" x14ac:dyDescent="0.25">
      <c r="A105" s="146"/>
      <c r="B105" s="146" t="s">
        <v>128</v>
      </c>
      <c r="C105" s="146"/>
      <c r="D105" s="146"/>
      <c r="E105" s="146"/>
    </row>
    <row r="106" spans="1:8" x14ac:dyDescent="0.25">
      <c r="C106" s="169" t="s">
        <v>8</v>
      </c>
    </row>
    <row r="107" spans="1:8" x14ac:dyDescent="0.25">
      <c r="B107" s="154"/>
      <c r="C107" s="169" t="s">
        <v>81</v>
      </c>
    </row>
    <row r="108" spans="1:8" x14ac:dyDescent="0.25">
      <c r="C108" s="169" t="s">
        <v>82</v>
      </c>
      <c r="D108" s="160"/>
    </row>
    <row r="109" spans="1:8" x14ac:dyDescent="0.25">
      <c r="B109" s="154"/>
      <c r="C109" s="169" t="s">
        <v>83</v>
      </c>
      <c r="D109" s="160"/>
    </row>
    <row r="110" spans="1:8" x14ac:dyDescent="0.25">
      <c r="C110" s="169" t="s">
        <v>127</v>
      </c>
      <c r="D110" s="160"/>
      <c r="H110" s="12" t="s">
        <v>595</v>
      </c>
    </row>
    <row r="111" spans="1:8" x14ac:dyDescent="0.25">
      <c r="A111" s="146"/>
      <c r="B111" s="146" t="s">
        <v>129</v>
      </c>
      <c r="C111" s="162"/>
      <c r="D111" s="167"/>
      <c r="E111" s="146"/>
    </row>
    <row r="112" spans="1:8" x14ac:dyDescent="0.25">
      <c r="C112" s="124" t="s">
        <v>80</v>
      </c>
      <c r="D112" s="160"/>
    </row>
    <row r="113" spans="1:8" x14ac:dyDescent="0.25">
      <c r="C113" s="160" t="s">
        <v>81</v>
      </c>
      <c r="D113" s="160"/>
    </row>
    <row r="114" spans="1:8" x14ac:dyDescent="0.25">
      <c r="C114" s="160" t="s">
        <v>82</v>
      </c>
      <c r="D114" s="160"/>
    </row>
    <row r="115" spans="1:8" x14ac:dyDescent="0.25">
      <c r="C115" s="160" t="s">
        <v>83</v>
      </c>
      <c r="D115" s="160"/>
    </row>
    <row r="116" spans="1:8" x14ac:dyDescent="0.25">
      <c r="C116" s="169" t="s">
        <v>127</v>
      </c>
      <c r="D116" s="160"/>
      <c r="H116" s="12" t="s">
        <v>596</v>
      </c>
    </row>
    <row r="117" spans="1:8" x14ac:dyDescent="0.25">
      <c r="A117" s="146"/>
      <c r="B117" s="167" t="s">
        <v>130</v>
      </c>
      <c r="C117" s="167"/>
      <c r="D117" s="146"/>
      <c r="E117" s="146"/>
    </row>
    <row r="118" spans="1:8" x14ac:dyDescent="0.25">
      <c r="C118" s="160" t="s">
        <v>131</v>
      </c>
      <c r="H118" s="12" t="s">
        <v>598</v>
      </c>
    </row>
    <row r="119" spans="1:8" x14ac:dyDescent="0.25">
      <c r="B119" s="173"/>
      <c r="C119" s="160" t="s">
        <v>132</v>
      </c>
      <c r="H119" s="12" t="s">
        <v>599</v>
      </c>
    </row>
    <row r="120" spans="1:8" x14ac:dyDescent="0.25">
      <c r="A120" s="146"/>
      <c r="B120" s="167" t="s">
        <v>133</v>
      </c>
      <c r="C120" s="146"/>
      <c r="D120" s="146"/>
      <c r="E120" s="146"/>
    </row>
    <row r="121" spans="1:8" x14ac:dyDescent="0.25">
      <c r="B121" s="160"/>
      <c r="C121" s="124" t="s">
        <v>134</v>
      </c>
    </row>
    <row r="122" spans="1:8" x14ac:dyDescent="0.25">
      <c r="C122" s="124" t="s">
        <v>135</v>
      </c>
    </row>
    <row r="123" spans="1:8" x14ac:dyDescent="0.25">
      <c r="C123" s="124" t="s">
        <v>136</v>
      </c>
    </row>
    <row r="124" spans="1:8" x14ac:dyDescent="0.25">
      <c r="C124" s="124" t="s">
        <v>137</v>
      </c>
      <c r="H124" s="12" t="s">
        <v>600</v>
      </c>
    </row>
    <row r="125" spans="1:8" x14ac:dyDescent="0.25">
      <c r="B125" s="173"/>
      <c r="C125" s="124" t="s">
        <v>138</v>
      </c>
    </row>
    <row r="126" spans="1:8" x14ac:dyDescent="0.25">
      <c r="A126" s="146"/>
      <c r="B126" s="167" t="s">
        <v>139</v>
      </c>
      <c r="C126" s="167"/>
      <c r="D126" s="146"/>
      <c r="E126" s="146"/>
    </row>
    <row r="127" spans="1:8" x14ac:dyDescent="0.25">
      <c r="B127" s="160"/>
      <c r="C127" s="160"/>
    </row>
    <row r="128" spans="1:8" x14ac:dyDescent="0.25">
      <c r="A128" s="146" t="s">
        <v>140</v>
      </c>
      <c r="B128" s="146"/>
      <c r="C128" s="146"/>
      <c r="D128" s="146"/>
      <c r="E128" s="146"/>
    </row>
    <row r="129" spans="1:8" x14ac:dyDescent="0.25">
      <c r="B129" s="124" t="s">
        <v>141</v>
      </c>
    </row>
    <row r="130" spans="1:8" x14ac:dyDescent="0.25">
      <c r="B130" s="124" t="s">
        <v>142</v>
      </c>
    </row>
    <row r="131" spans="1:8" x14ac:dyDescent="0.25">
      <c r="B131" s="124" t="s">
        <v>143</v>
      </c>
    </row>
    <row r="132" spans="1:8" x14ac:dyDescent="0.25">
      <c r="B132" s="124" t="s">
        <v>144</v>
      </c>
    </row>
    <row r="133" spans="1:8" x14ac:dyDescent="0.25">
      <c r="B133" s="124" t="s">
        <v>145</v>
      </c>
    </row>
    <row r="134" spans="1:8" x14ac:dyDescent="0.25">
      <c r="C134" s="124" t="s">
        <v>146</v>
      </c>
      <c r="H134" s="12" t="s">
        <v>601</v>
      </c>
    </row>
    <row r="135" spans="1:8" x14ac:dyDescent="0.25">
      <c r="C135" s="124" t="s">
        <v>147</v>
      </c>
    </row>
    <row r="136" spans="1:8" x14ac:dyDescent="0.25">
      <c r="B136" s="124" t="s">
        <v>148</v>
      </c>
    </row>
    <row r="137" spans="1:8" x14ac:dyDescent="0.25">
      <c r="B137" s="124" t="s">
        <v>149</v>
      </c>
    </row>
    <row r="138" spans="1:8" x14ac:dyDescent="0.25">
      <c r="B138" s="124" t="s">
        <v>150</v>
      </c>
    </row>
    <row r="139" spans="1:8" x14ac:dyDescent="0.25">
      <c r="B139" s="154"/>
      <c r="C139" s="154"/>
      <c r="D139" s="154"/>
      <c r="E139" s="154"/>
    </row>
    <row r="140" spans="1:8" x14ac:dyDescent="0.25">
      <c r="A140" s="146" t="s">
        <v>151</v>
      </c>
      <c r="B140" s="146"/>
      <c r="C140" s="146"/>
      <c r="D140" s="146"/>
      <c r="E140" s="146"/>
    </row>
    <row r="141" spans="1:8" x14ac:dyDescent="0.25">
      <c r="B141" s="124" t="s">
        <v>152</v>
      </c>
    </row>
    <row r="142" spans="1:8" x14ac:dyDescent="0.25">
      <c r="B142" s="124" t="s">
        <v>153</v>
      </c>
    </row>
    <row r="143" spans="1:8" x14ac:dyDescent="0.25">
      <c r="C143" s="124" t="s">
        <v>154</v>
      </c>
    </row>
    <row r="144" spans="1:8" x14ac:dyDescent="0.25">
      <c r="C144" s="124" t="s">
        <v>155</v>
      </c>
    </row>
    <row r="145" spans="1:5" x14ac:dyDescent="0.25">
      <c r="C145" s="124" t="s">
        <v>156</v>
      </c>
    </row>
    <row r="146" spans="1:5" x14ac:dyDescent="0.25">
      <c r="C146" s="124" t="s">
        <v>157</v>
      </c>
    </row>
    <row r="147" spans="1:5" x14ac:dyDescent="0.25">
      <c r="B147" s="154"/>
      <c r="C147" s="154"/>
      <c r="D147" s="154"/>
      <c r="E147" s="154"/>
    </row>
    <row r="148" spans="1:5" x14ac:dyDescent="0.25">
      <c r="A148" s="146" t="s">
        <v>158</v>
      </c>
      <c r="B148" s="146"/>
      <c r="C148" s="146"/>
      <c r="D148" s="146"/>
      <c r="E148" s="146"/>
    </row>
    <row r="149" spans="1:5" x14ac:dyDescent="0.25">
      <c r="B149" s="124" t="s">
        <v>159</v>
      </c>
    </row>
    <row r="150" spans="1:5" x14ac:dyDescent="0.25">
      <c r="C150" s="124" t="s">
        <v>160</v>
      </c>
    </row>
    <row r="151" spans="1:5" x14ac:dyDescent="0.25">
      <c r="C151" s="124" t="s">
        <v>161</v>
      </c>
    </row>
    <row r="152" spans="1:5" x14ac:dyDescent="0.25">
      <c r="C152" s="124" t="s">
        <v>162</v>
      </c>
    </row>
    <row r="153" spans="1:5" x14ac:dyDescent="0.25">
      <c r="B153" s="124" t="s">
        <v>163</v>
      </c>
    </row>
    <row r="155" spans="1:5" x14ac:dyDescent="0.25">
      <c r="A155" s="146" t="s">
        <v>164</v>
      </c>
      <c r="B155" s="146"/>
      <c r="C155" s="146"/>
      <c r="D155" s="146"/>
      <c r="E155" s="146"/>
    </row>
    <row r="156" spans="1:5" x14ac:dyDescent="0.25">
      <c r="B156" s="124" t="s">
        <v>165</v>
      </c>
    </row>
    <row r="157" spans="1:5" x14ac:dyDescent="0.25">
      <c r="B157" s="124" t="s">
        <v>166</v>
      </c>
    </row>
    <row r="158" spans="1:5" x14ac:dyDescent="0.25">
      <c r="B158" s="124" t="s">
        <v>167</v>
      </c>
    </row>
    <row r="159" spans="1:5" x14ac:dyDescent="0.25">
      <c r="B159" s="124" t="s">
        <v>168</v>
      </c>
    </row>
    <row r="160" spans="1:5" x14ac:dyDescent="0.25">
      <c r="B160" s="124" t="s">
        <v>169</v>
      </c>
    </row>
    <row r="161" spans="1:5" x14ac:dyDescent="0.25">
      <c r="B161" s="124" t="s">
        <v>170</v>
      </c>
    </row>
    <row r="162" spans="1:5" x14ac:dyDescent="0.25">
      <c r="B162" s="154"/>
      <c r="C162" s="154"/>
      <c r="D162" s="154"/>
      <c r="E162" s="154"/>
    </row>
    <row r="163" spans="1:5" x14ac:dyDescent="0.25">
      <c r="A163" s="146" t="s">
        <v>171</v>
      </c>
    </row>
    <row r="166" spans="1:5" x14ac:dyDescent="0.25">
      <c r="A166" s="146" t="s">
        <v>173</v>
      </c>
      <c r="B166" s="146"/>
      <c r="C166" s="146"/>
      <c r="D166" s="146"/>
      <c r="E166" s="146"/>
    </row>
    <row r="167" spans="1:5" x14ac:dyDescent="0.25">
      <c r="B167" s="124" t="s">
        <v>174</v>
      </c>
    </row>
    <row r="168" spans="1:5" x14ac:dyDescent="0.25">
      <c r="C168" s="124" t="s">
        <v>175</v>
      </c>
    </row>
    <row r="169" spans="1:5" x14ac:dyDescent="0.25">
      <c r="C169" s="124" t="s">
        <v>176</v>
      </c>
    </row>
    <row r="170" spans="1:5" x14ac:dyDescent="0.25">
      <c r="A170" s="146" t="s">
        <v>177</v>
      </c>
      <c r="B170" s="146"/>
      <c r="C170" s="146"/>
      <c r="D170" s="146"/>
      <c r="E170" s="146"/>
    </row>
    <row r="173" spans="1:5" x14ac:dyDescent="0.25">
      <c r="A173" s="146"/>
      <c r="B173" s="146"/>
      <c r="C173" s="182" t="s">
        <v>179</v>
      </c>
      <c r="D173" s="146"/>
      <c r="E173" s="146"/>
    </row>
    <row r="174" spans="1:5" x14ac:dyDescent="0.25">
      <c r="A174" s="146"/>
      <c r="B174" s="146"/>
      <c r="C174" s="146"/>
      <c r="D174" s="146" t="s">
        <v>180</v>
      </c>
      <c r="E174" s="146"/>
    </row>
    <row r="175" spans="1:5" x14ac:dyDescent="0.25">
      <c r="E175" s="124" t="s">
        <v>181</v>
      </c>
    </row>
    <row r="176" spans="1:5" x14ac:dyDescent="0.25">
      <c r="E176" s="124" t="s">
        <v>182</v>
      </c>
    </row>
    <row r="177" spans="1:5" x14ac:dyDescent="0.25">
      <c r="E177" s="124" t="s">
        <v>183</v>
      </c>
    </row>
    <row r="178" spans="1:5" x14ac:dyDescent="0.25">
      <c r="E178" s="124" t="s">
        <v>184</v>
      </c>
    </row>
    <row r="179" spans="1:5" x14ac:dyDescent="0.25">
      <c r="E179" s="124" t="s">
        <v>185</v>
      </c>
    </row>
    <row r="180" spans="1:5" x14ac:dyDescent="0.25">
      <c r="E180" s="124" t="s">
        <v>186</v>
      </c>
    </row>
    <row r="181" spans="1:5" x14ac:dyDescent="0.25">
      <c r="E181" s="124" t="s">
        <v>187</v>
      </c>
    </row>
    <row r="182" spans="1:5" x14ac:dyDescent="0.25">
      <c r="A182" s="146"/>
      <c r="B182" s="146"/>
      <c r="C182" s="146"/>
      <c r="D182" s="146" t="s">
        <v>188</v>
      </c>
      <c r="E182" s="146"/>
    </row>
    <row r="183" spans="1:5" x14ac:dyDescent="0.25">
      <c r="E183" s="124" t="s">
        <v>189</v>
      </c>
    </row>
    <row r="184" spans="1:5" x14ac:dyDescent="0.25">
      <c r="E184" s="124" t="s">
        <v>190</v>
      </c>
    </row>
    <row r="185" spans="1:5" x14ac:dyDescent="0.25">
      <c r="E185" s="124" t="s">
        <v>191</v>
      </c>
    </row>
    <row r="189" spans="1:5" x14ac:dyDescent="0.25">
      <c r="A189" s="188"/>
      <c r="B189" s="188"/>
      <c r="C189" s="188"/>
      <c r="D189" s="188"/>
      <c r="E189" s="18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904"/>
  <sheetViews>
    <sheetView zoomScale="90" zoomScaleNormal="90" workbookViewId="0">
      <pane ySplit="2" topLeftCell="A3" activePane="bottomLeft" state="frozen"/>
      <selection pane="bottomLeft" activeCell="C344" sqref="C344"/>
    </sheetView>
  </sheetViews>
  <sheetFormatPr defaultRowHeight="15" x14ac:dyDescent="0.25"/>
  <cols>
    <col min="1" max="1" width="4.140625" style="66" customWidth="1"/>
    <col min="2" max="2" width="17" style="63" customWidth="1"/>
    <col min="3" max="3" width="11.85546875" style="74" customWidth="1"/>
    <col min="4" max="4" width="14.28515625" style="76" customWidth="1"/>
    <col min="5" max="5" width="13.42578125" style="62" customWidth="1"/>
    <col min="6" max="6" width="12" style="62" customWidth="1"/>
    <col min="7" max="7" width="14.5703125" style="96" customWidth="1"/>
    <col min="8" max="8" width="13.85546875" style="66" customWidth="1"/>
    <col min="9" max="9" width="4" style="12" customWidth="1"/>
    <col min="10" max="10" width="9.5703125" style="12" customWidth="1"/>
    <col min="11" max="11" width="19.7109375" style="12" customWidth="1"/>
    <col min="12" max="12" width="9.5703125" style="84" customWidth="1"/>
    <col min="13" max="13" width="8.5703125" style="84" bestFit="1" customWidth="1"/>
    <col min="14" max="14" width="9.5703125" style="84" bestFit="1" customWidth="1"/>
    <col min="15" max="17" width="10.28515625" style="84" bestFit="1" customWidth="1"/>
    <col min="18" max="19" width="8.5703125" style="84" bestFit="1" customWidth="1"/>
    <col min="20" max="20" width="9.5703125" style="84" bestFit="1" customWidth="1"/>
    <col min="21" max="22" width="8.5703125" style="84" bestFit="1" customWidth="1"/>
    <col min="23" max="23" width="8.140625" style="84" bestFit="1" customWidth="1"/>
    <col min="24" max="24" width="11.140625" bestFit="1" customWidth="1"/>
    <col min="25" max="25" width="23.5703125" bestFit="1" customWidth="1"/>
    <col min="26" max="26" width="10.5703125" bestFit="1" customWidth="1"/>
    <col min="27" max="27" width="9.42578125" bestFit="1" customWidth="1"/>
    <col min="28" max="30" width="10.5703125" bestFit="1" customWidth="1"/>
    <col min="31" max="33" width="9.42578125" bestFit="1" customWidth="1"/>
    <col min="34" max="34" width="10.5703125" bestFit="1" customWidth="1"/>
    <col min="35" max="37" width="9.42578125" bestFit="1" customWidth="1"/>
  </cols>
  <sheetData>
    <row r="1" spans="1:37" ht="16.5" thickBot="1" x14ac:dyDescent="0.3">
      <c r="A1" s="101"/>
      <c r="B1" s="344"/>
      <c r="G1" s="28"/>
      <c r="H1" s="332"/>
      <c r="I1" s="28"/>
      <c r="J1" s="28"/>
      <c r="K1" s="117" t="s">
        <v>318</v>
      </c>
      <c r="L1" s="118">
        <f>Наценка!G4</f>
        <v>42005</v>
      </c>
      <c r="M1" s="118">
        <f>Наценка!H4</f>
        <v>42036</v>
      </c>
      <c r="N1" s="118">
        <f>Наценка!I4</f>
        <v>42064</v>
      </c>
      <c r="O1" s="118">
        <f>Наценка!J4</f>
        <v>42095</v>
      </c>
      <c r="P1" s="118">
        <f>Наценка!K4</f>
        <v>42125</v>
      </c>
      <c r="Q1" s="118">
        <f>Наценка!L4</f>
        <v>42156</v>
      </c>
      <c r="R1" s="118">
        <f>Наценка!M4</f>
        <v>42186</v>
      </c>
      <c r="S1" s="118">
        <f>Наценка!N4</f>
        <v>42217</v>
      </c>
      <c r="T1" s="118">
        <f>Наценка!O4</f>
        <v>42248</v>
      </c>
      <c r="U1" s="118">
        <f>Наценка!P4</f>
        <v>42278</v>
      </c>
      <c r="V1" s="118">
        <f>Наценка!Q4</f>
        <v>42309</v>
      </c>
      <c r="W1" s="118">
        <f>Наценка!R4</f>
        <v>42339</v>
      </c>
      <c r="Y1" s="371" t="s">
        <v>318</v>
      </c>
      <c r="Z1" s="372">
        <f>L1</f>
        <v>42005</v>
      </c>
      <c r="AA1" s="372">
        <f t="shared" ref="AA1:AK1" si="0">M1</f>
        <v>42036</v>
      </c>
      <c r="AB1" s="372">
        <f t="shared" si="0"/>
        <v>42064</v>
      </c>
      <c r="AC1" s="372">
        <f t="shared" si="0"/>
        <v>42095</v>
      </c>
      <c r="AD1" s="372">
        <f t="shared" si="0"/>
        <v>42125</v>
      </c>
      <c r="AE1" s="372">
        <f t="shared" si="0"/>
        <v>42156</v>
      </c>
      <c r="AF1" s="372">
        <f t="shared" si="0"/>
        <v>42186</v>
      </c>
      <c r="AG1" s="372">
        <f t="shared" si="0"/>
        <v>42217</v>
      </c>
      <c r="AH1" s="372">
        <f t="shared" si="0"/>
        <v>42248</v>
      </c>
      <c r="AI1" s="372">
        <f t="shared" si="0"/>
        <v>42278</v>
      </c>
      <c r="AJ1" s="372">
        <f t="shared" si="0"/>
        <v>42309</v>
      </c>
      <c r="AK1" s="372">
        <f t="shared" si="0"/>
        <v>42339</v>
      </c>
    </row>
    <row r="2" spans="1:37" ht="15" customHeight="1" thickBot="1" x14ac:dyDescent="0.3">
      <c r="A2" s="341"/>
      <c r="B2" s="341"/>
      <c r="C2" s="341"/>
      <c r="D2" s="341"/>
      <c r="E2" s="341"/>
      <c r="F2" s="341"/>
      <c r="G2" s="28"/>
      <c r="H2" s="332"/>
      <c r="I2" s="28"/>
      <c r="J2" s="28"/>
      <c r="K2" s="119" t="s">
        <v>319</v>
      </c>
      <c r="L2" s="428">
        <f>IF($K$2=$Y$2,Z2,IF($K$2=$Y$3,$Z$3,IF($K$2=$Y$4,$Z$4,IF($K$2=$Y$5,$Z$5,IF($K$2=$Y$6,$Z$6,IF($K$2=$Y$7,$Z$7,IF($K$2=$Y$8,$Z$8,IF($K$2=$Y$9,$Z$9,IF($K$2=$Y$10,$Z$10,IF($K$2=$Y$11,$Z$11,IF($K$2=$Y$12,$Z$12,0)))))))))))+IF($K$2=$Y$14,$Z$14,0)+IF($K$2=$Y$16,$Z$16,0)+IF($K$2=$Y$13,$Z$13,0)+IF($K$2=$Y$15,$Z$15,0)</f>
        <v>575.02038461538461</v>
      </c>
      <c r="M2" s="428">
        <f>IF($K$2=$Y$2,AA2,IF($K$2=$Y$3,$AA$3,IF($K$2=$Y$4,$AA$4,IF($K$2=$Y$5,$AA$5,IF($K$2=$Y$6,$AA$6,IF($K$2=$Y$7,$AA$7,IF($K$2=$Y$8,$AA$8,IF($K$2=$Y$9,$AA$9,IF($K$2=$Y$10,$AA$10,IF($K$2=$Y$11,$AA$11,IF($K$2=$Y$12,$AA$12,0)))))))))))+IF($K$2=$Y$14,$AA$14,0)+IF($K$2=$Y$13,$AA$13,0)+IF($K$2=$Y$15,$AA$15,0)+IF($K$2=$Y$16,$AA$16,0)</f>
        <v>30.266538461538463</v>
      </c>
      <c r="N2" s="428">
        <f>IF($K$2=$Y$2,AB2,IF($K$2=$Y$3,$AB$3,IF($K$2=$Y$4,$AB$4,IF($K$2=$Y$5,$AB$5,IF($K$2=$Y$6,$AB$6,IF($K$2=$Y$7,$AB$7,IF($K$2=$Y$8,$AB$8,IF($K$2=$Y$9,$AB$9,IF($K$2=$Y$10,$AB$10,IF($K$2=$Y$11,$AB$11,IF($K$2=$Y$12,$AB$12,0)))))))))))+IF($K$2=$Y$14,$AB$13,0)+IF($K$2=$Y$13,$AB$14,0)+IF($K$2=$Y$15,$AB$15,0)+IF($K$2=$Y$16,$AB$16,0)</f>
        <v>35.311153846153843</v>
      </c>
      <c r="O2" s="428">
        <f>IF($K$2=$Y$2,AC2,IF($K$2=$Y$3,$AC$3,IF($K$2=$Y$4,$AC$4,IF($K$2=$Y$5,$AC$5,IF($K$2=$Y$6,$AC$6,IF($K$2=$Y$7,$AC$7,IF($K$2=$Y$8,$AC$8,IF($K$2=$Y$9,$AC$9,IF($K$2=$Y$10,$AC$10,IF($K$2=$Y$11,$AC$11,IF($K$2=$Y$12,$AC$12,0)))))))))))+IF($K$2=$Y$14,$AC$13,0)+IF($K$2=$Y$13,$AC$14,0)+IF($K$2=$Y$15,$AC$15,0)+IF($K$2=$Y$16,$AC$16,0)</f>
        <v>175.04307692307691</v>
      </c>
      <c r="P2" s="428">
        <f>IF($K$2=$Y$2,AD2,IF($K$2=$Y$3,$AD$3,IF($K$2=$Y$4,$AD$4,IF($K$2=$Y$5,$AD$5,IF($K$2=$Y$6,$AD$6,IF($K$2=$Y$7,$AD$7,IF($K$2=$Y$8,$AD$8,IF($K$2=$Y$9,$AD$9,IF($K$2=$Y$10,$AD$10,IF($K$2=$Y$11,$AD$11,IF($K$2=$Y$12,$AD$12,0)))))))))))+IF($K$2=$Y$14,$AD$13,0)+IF($K$2=$Y$13,$AD$14,0)+IF($K$2=$Y$15,$AD$15,0)+IF($K$2=$Y$16,$AD$16,0)</f>
        <v>1428.4084615384616</v>
      </c>
      <c r="Q2" s="428">
        <f>IF($K$2=$Y$2,AE2,IF($K$2=$Y$3,$AE$3,IF($K$2=$Y$4,$AE$4,IF($K$2=$Y$5,$AE$5,IF($K$2=$Y$6,$AE$6,IF($K$2=$Y$7,$AE$7,IF($K$2=$Y$8,$AE$8,IF($K$2=$Y$9,$AE$9,IF($K$2=$Y$10,$AE$10,IF($K$2=$Y$11,$AE$11,IF($K$2=$Y$12,$AE$12,0)))))))))))+IF($K$2=$Y$14,$AE$13,0)+IF($K$2=$Y$13,$AE$14,0)+IF($K$2=$Y$15,$AE$15,0)+IF($K$2=$Y$16,$AE$16,0)</f>
        <v>265.12230769230769</v>
      </c>
      <c r="R2" s="428">
        <f>IF($K$2=$Y$2,AF2,IF($K$2=$Y$3,$AF$3,IF($K$2=$Y$4,$AF$4,IF($K$2=$Y$5,$AF$5,IF($K$2=$Y$6,$AF$6,IF($K$2=$Y$7,$AF$7,IF($K$2=$Y$8,$AF$8,IF($K$2=$Y$9,$AF$9,IF($K$2=$Y$10,$AF$10,IF($K$2=$Y$11,$AF$11,IF($K$2=$Y$12,$AF$12,0)))))))))))+IF($K$2=$Y$14,$AF$13,0)+IF($K$2=$Y$13,$AF$14,0)+IF($K$2=$Y$15,$AF$15,0)+IF($K$2=$Y$16,$AF$16,0)</f>
        <v>0</v>
      </c>
      <c r="S2" s="428">
        <f>IF($K$2=$Y$2,AG2,IF($K$2=$Y$3,$AG$3,IF($K$2=$Y$4,$AG$4,IF($K$2=$Y$5,$AG$5,IF($K$2=$Y$6,$AG$6,IF($K$2=$Y$7,$AG$7,IF($K$2=$Y$8,$AG$8,IF($K$2=$Y$9,$AG$9,IF($K$2=$Y$10,$AG$10,IF($K$2=$Y$11,$AG$11,IF($K$2=$Y$12,$AG$12,0)))))))))))+IF($K$2=$Y$14,$AG$13,0)+IF($K$2=$Y$13,$AG$14,0)+IF($K$2=$Y$15,$AG$15,0)+IF($K$2=$Y$16,$AG$16,0)</f>
        <v>0</v>
      </c>
      <c r="T2" s="428">
        <f>IF($K$2=$Y$2,AH2,IF($K$2=$Y$3,$AH$3,IF($K$2=$Y$4,$AH$4,IF($K$2=$Y$5,$AH$5,IF($K$2=$Y$6,$AH$6,IF($K$2=$Y$7,$AH$7,IF($K$2=$Y$8,$AH$8,IF($K$2=$Y$9,$AH$9,IF($K$2=$Y$10,$AH$10,IF($K$2=$Y$11,$AH$11,IF($K$2=$Y$12,$AH$12,0)))))))))))+IF($K$2=$Y$14,$AH$13,0)+IF($K$2=$Y$13,$AH$14,0)+IF($K$2=$Y$15,$AH$15,0)+IF($K$2=$Y$16,$AH$16,0)</f>
        <v>210.04137931034481</v>
      </c>
      <c r="U2" s="428">
        <f>IF($K$2=$Y$2,AI2,IF($K$2=$Y$3,$AI$3,IF($K$2=$Y$4,$AI$4,IF($K$2=$Y$5,$AI$5,IF($K$2=$Y$6,$AI$6,IF($K$2=$Y$7,$AI$7,IF($K$2=$Y$8,$AI$8,IF($K$2=$Y$9,$AI$9,IF($K$2=$Y$10,$AI$10,IF($K$2=$Y$11,$AI$11,IF($K$2=$Y$12,$AI$12,0)))))))))))+IF($K$2=$Y$14,$AI$13,0)+IF($K$2=$Y$13,$AI$14,0)+IF($K$2=$Y$15,$AI$15,0)+IF($K$2=$Y$16,$AI$16,0)</f>
        <v>76.884137931034473</v>
      </c>
      <c r="V2" s="428">
        <f>IF($K$2=$Y$2,AJ2,IF($K$2=$Y$3,$AJ$3,IF($K$2=$Y$4,$AJ$4,IF($K$2=$Y$5,$AJ$5,IF($K$2=$Y$6,$AJ$6,IF($K$2=$Y$7,$AJ$7,IF($K$2=$Y$8,$AJ$8,IF($K$2=$Y$9,$AJ$9,IF($K$2=$Y$10,$AJ$10,IF($K$2=$Y$11,$AJ$11,IF($K$2=$Y$12,$AJ$12,0)))))))))))+IF($K$2=$Y$14,$AJ$13,0)+IF($K$2=$Y$13,$AJ$14,0)+IF($K$2=$Y$15,$AJ$15,0)+IF($K$2=$Y$16,$AJ$16,0)</f>
        <v>0</v>
      </c>
      <c r="W2" s="429">
        <f>IF($K$2=$Y$2,AK2,IF($K$2=$Y$3,$AK$3,IF($K$2=$Y$4,$AK$4,IF($K$2=$Y$5,$AK$5,IF($K$2=$Y$6,$AK$6,IF($K$2=$Y$7,$AK$7,IF($K$2=$Y$8,$AK$8,IF($K$2=$Y$9,$AK$9,IF($K$2=$Y$10,$AK$10,IF($K$2=$Y$11,$AK$11,IF($K$2=$Y$12,$AK$12,0)))))))))))+IF($K$2=$Y$14,$AK$13,0)+IF($K$2=$Y$13,$AK$14,0)+IF($K$2=$Y$15,$AK$15,0)+IF($K$2=$Y$16,$AK$16,0)</f>
        <v>0</v>
      </c>
      <c r="X2" s="5"/>
      <c r="Y2" s="94" t="s">
        <v>320</v>
      </c>
      <c r="Z2" s="430">
        <f t="shared" ref="Z2:AK12" si="1">L19+Z19</f>
        <v>1409.8292307692307</v>
      </c>
      <c r="AA2" s="430">
        <f t="shared" si="1"/>
        <v>513.43038461538481</v>
      </c>
      <c r="AB2" s="430">
        <f t="shared" si="1"/>
        <v>1346.2119230769229</v>
      </c>
      <c r="AC2" s="430">
        <f t="shared" si="1"/>
        <v>831.6565384615385</v>
      </c>
      <c r="AD2" s="430">
        <f t="shared" si="1"/>
        <v>2655.2480769230765</v>
      </c>
      <c r="AE2" s="430">
        <f t="shared" si="1"/>
        <v>126.63000000000001</v>
      </c>
      <c r="AF2" s="430">
        <f t="shared" si="1"/>
        <v>143.43793103448277</v>
      </c>
      <c r="AG2" s="430">
        <f t="shared" si="1"/>
        <v>89.793793103448294</v>
      </c>
      <c r="AH2" s="430">
        <f t="shared" si="1"/>
        <v>2446.8551724137933</v>
      </c>
      <c r="AI2" s="430">
        <f t="shared" si="1"/>
        <v>38.442068965517237</v>
      </c>
      <c r="AJ2" s="430">
        <f t="shared" si="1"/>
        <v>0</v>
      </c>
      <c r="AK2" s="431">
        <f t="shared" si="1"/>
        <v>0</v>
      </c>
    </row>
    <row r="3" spans="1:37" x14ac:dyDescent="0.25">
      <c r="A3" s="341"/>
      <c r="B3" s="341"/>
      <c r="C3" s="341"/>
      <c r="D3" s="341"/>
      <c r="E3" s="341"/>
      <c r="F3" s="341"/>
      <c r="I3" s="28"/>
      <c r="J3" s="28"/>
      <c r="K3"/>
      <c r="X3" s="5"/>
      <c r="Y3" s="95" t="s">
        <v>321</v>
      </c>
      <c r="Z3" s="432">
        <f t="shared" si="1"/>
        <v>694.25192307692305</v>
      </c>
      <c r="AA3" s="432">
        <f t="shared" si="1"/>
        <v>70.873846153846159</v>
      </c>
      <c r="AB3" s="432">
        <f t="shared" si="1"/>
        <v>65.577692307692303</v>
      </c>
      <c r="AC3" s="432">
        <f t="shared" si="1"/>
        <v>351.59884615384613</v>
      </c>
      <c r="AD3" s="432">
        <f t="shared" si="1"/>
        <v>1470.7084615384617</v>
      </c>
      <c r="AE3" s="432">
        <f t="shared" si="1"/>
        <v>79.976923076923086</v>
      </c>
      <c r="AF3" s="432">
        <f t="shared" si="1"/>
        <v>183.59310344827588</v>
      </c>
      <c r="AG3" s="432">
        <f t="shared" si="1"/>
        <v>0</v>
      </c>
      <c r="AH3" s="432">
        <f t="shared" si="1"/>
        <v>104.27586206896552</v>
      </c>
      <c r="AI3" s="432">
        <f t="shared" si="1"/>
        <v>31.461379310344828</v>
      </c>
      <c r="AJ3" s="432">
        <f t="shared" si="1"/>
        <v>0</v>
      </c>
      <c r="AK3" s="433">
        <f t="shared" si="1"/>
        <v>0</v>
      </c>
    </row>
    <row r="4" spans="1:37" ht="15" customHeight="1" x14ac:dyDescent="0.25">
      <c r="A4" s="342"/>
      <c r="B4" s="342"/>
      <c r="C4" s="342"/>
      <c r="D4" s="343"/>
      <c r="E4" s="342"/>
      <c r="F4" s="342"/>
      <c r="I4" s="28"/>
      <c r="J4" s="28"/>
      <c r="K4"/>
      <c r="X4" s="5"/>
      <c r="Y4" s="95" t="s">
        <v>322</v>
      </c>
      <c r="Z4" s="432">
        <f t="shared" si="1"/>
        <v>0</v>
      </c>
      <c r="AA4" s="432">
        <f t="shared" si="1"/>
        <v>181.59923076923081</v>
      </c>
      <c r="AB4" s="432">
        <f t="shared" si="1"/>
        <v>90.249230769230792</v>
      </c>
      <c r="AC4" s="432">
        <f t="shared" si="1"/>
        <v>482.99076923076922</v>
      </c>
      <c r="AD4" s="432">
        <f t="shared" si="1"/>
        <v>893.28</v>
      </c>
      <c r="AE4" s="432">
        <f t="shared" si="1"/>
        <v>119.96538461538464</v>
      </c>
      <c r="AF4" s="432">
        <f t="shared" si="1"/>
        <v>0</v>
      </c>
      <c r="AG4" s="432">
        <f t="shared" si="1"/>
        <v>98.826206896551724</v>
      </c>
      <c r="AH4" s="432">
        <f t="shared" si="1"/>
        <v>640.55172413793105</v>
      </c>
      <c r="AI4" s="432">
        <f t="shared" si="1"/>
        <v>38.442068965517237</v>
      </c>
      <c r="AJ4" s="432">
        <f t="shared" si="1"/>
        <v>0</v>
      </c>
      <c r="AK4" s="433">
        <f t="shared" si="1"/>
        <v>0</v>
      </c>
    </row>
    <row r="5" spans="1:37" x14ac:dyDescent="0.25">
      <c r="A5" s="342"/>
      <c r="B5" s="342"/>
      <c r="C5" s="342"/>
      <c r="D5" s="343"/>
      <c r="E5" s="342"/>
      <c r="F5" s="342"/>
      <c r="G5" s="96" t="s">
        <v>545</v>
      </c>
      <c r="I5"/>
      <c r="J5"/>
      <c r="K5"/>
      <c r="X5" s="5"/>
      <c r="Y5" s="95" t="s">
        <v>323</v>
      </c>
      <c r="Z5" s="432">
        <f t="shared" si="1"/>
        <v>1209.6565384615385</v>
      </c>
      <c r="AA5" s="432">
        <f t="shared" si="1"/>
        <v>141.1973076923077</v>
      </c>
      <c r="AB5" s="432">
        <f t="shared" si="1"/>
        <v>872.03769230769228</v>
      </c>
      <c r="AC5" s="432">
        <f t="shared" si="1"/>
        <v>280.97653846153844</v>
      </c>
      <c r="AD5" s="432">
        <f t="shared" si="1"/>
        <v>35.598461538461535</v>
      </c>
      <c r="AE5" s="432">
        <f t="shared" si="1"/>
        <v>0</v>
      </c>
      <c r="AF5" s="432">
        <f t="shared" si="1"/>
        <v>0</v>
      </c>
      <c r="AG5" s="432">
        <f t="shared" si="1"/>
        <v>0</v>
      </c>
      <c r="AH5" s="432">
        <f t="shared" si="1"/>
        <v>31.775862068965516</v>
      </c>
      <c r="AI5" s="432">
        <f t="shared" si="1"/>
        <v>0</v>
      </c>
      <c r="AJ5" s="432">
        <f t="shared" si="1"/>
        <v>0</v>
      </c>
      <c r="AK5" s="433">
        <f t="shared" si="1"/>
        <v>0</v>
      </c>
    </row>
    <row r="6" spans="1:37" x14ac:dyDescent="0.25">
      <c r="F6" s="346" t="s">
        <v>290</v>
      </c>
      <c r="G6" s="345">
        <v>13</v>
      </c>
      <c r="I6"/>
      <c r="J6"/>
      <c r="K6"/>
      <c r="X6" s="5"/>
      <c r="Y6" s="95" t="s">
        <v>324</v>
      </c>
      <c r="Z6" s="432">
        <f t="shared" si="1"/>
        <v>0</v>
      </c>
      <c r="AA6" s="432">
        <f t="shared" si="1"/>
        <v>40.607307692307693</v>
      </c>
      <c r="AB6" s="432">
        <f t="shared" si="1"/>
        <v>30.266538461538463</v>
      </c>
      <c r="AC6" s="432">
        <f t="shared" si="1"/>
        <v>140.74038461538458</v>
      </c>
      <c r="AD6" s="432">
        <f t="shared" si="1"/>
        <v>0</v>
      </c>
      <c r="AE6" s="432">
        <f t="shared" si="1"/>
        <v>0</v>
      </c>
      <c r="AF6" s="432">
        <f t="shared" si="1"/>
        <v>0</v>
      </c>
      <c r="AG6" s="432">
        <f t="shared" si="1"/>
        <v>0</v>
      </c>
      <c r="AH6" s="432">
        <f t="shared" si="1"/>
        <v>0</v>
      </c>
      <c r="AI6" s="432">
        <f t="shared" si="1"/>
        <v>0</v>
      </c>
      <c r="AJ6" s="432">
        <f t="shared" si="1"/>
        <v>0</v>
      </c>
      <c r="AK6" s="433">
        <f t="shared" si="1"/>
        <v>0</v>
      </c>
    </row>
    <row r="7" spans="1:37" x14ac:dyDescent="0.25">
      <c r="F7" s="346" t="s">
        <v>291</v>
      </c>
      <c r="G7" s="345">
        <v>14.5</v>
      </c>
      <c r="I7"/>
      <c r="J7"/>
      <c r="K7"/>
      <c r="X7" s="5"/>
      <c r="Y7" s="95" t="s">
        <v>325</v>
      </c>
      <c r="Z7" s="432">
        <f t="shared" si="1"/>
        <v>0</v>
      </c>
      <c r="AA7" s="432">
        <f t="shared" si="1"/>
        <v>0</v>
      </c>
      <c r="AB7" s="432">
        <f t="shared" si="1"/>
        <v>225.80653846153848</v>
      </c>
      <c r="AC7" s="432">
        <f t="shared" si="1"/>
        <v>841.21961538461539</v>
      </c>
      <c r="AD7" s="432">
        <f t="shared" si="1"/>
        <v>0</v>
      </c>
      <c r="AE7" s="432">
        <f t="shared" si="1"/>
        <v>0</v>
      </c>
      <c r="AF7" s="432">
        <f t="shared" si="1"/>
        <v>0</v>
      </c>
      <c r="AG7" s="432">
        <f t="shared" si="1"/>
        <v>0</v>
      </c>
      <c r="AH7" s="432">
        <f t="shared" si="1"/>
        <v>0</v>
      </c>
      <c r="AI7" s="432">
        <f t="shared" si="1"/>
        <v>31.461379310344828</v>
      </c>
      <c r="AJ7" s="432">
        <f t="shared" si="1"/>
        <v>0</v>
      </c>
      <c r="AK7" s="433">
        <f t="shared" si="1"/>
        <v>0</v>
      </c>
    </row>
    <row r="8" spans="1:37" x14ac:dyDescent="0.25">
      <c r="I8"/>
      <c r="J8"/>
      <c r="K8"/>
      <c r="X8" s="5"/>
      <c r="Y8" s="95" t="s">
        <v>319</v>
      </c>
      <c r="Z8" s="432">
        <f t="shared" si="1"/>
        <v>575.02038461538461</v>
      </c>
      <c r="AA8" s="432">
        <f t="shared" si="1"/>
        <v>30.266538461538463</v>
      </c>
      <c r="AB8" s="432">
        <f t="shared" si="1"/>
        <v>35.311153846153843</v>
      </c>
      <c r="AC8" s="432">
        <f t="shared" si="1"/>
        <v>175.04307692307691</v>
      </c>
      <c r="AD8" s="432">
        <f t="shared" si="1"/>
        <v>1428.4084615384616</v>
      </c>
      <c r="AE8" s="432">
        <f t="shared" si="1"/>
        <v>265.12230769230769</v>
      </c>
      <c r="AF8" s="432">
        <f t="shared" si="1"/>
        <v>0</v>
      </c>
      <c r="AG8" s="432">
        <f t="shared" si="1"/>
        <v>0</v>
      </c>
      <c r="AH8" s="432">
        <f t="shared" si="1"/>
        <v>210.04137931034481</v>
      </c>
      <c r="AI8" s="432">
        <f t="shared" si="1"/>
        <v>76.884137931034473</v>
      </c>
      <c r="AJ8" s="432">
        <f t="shared" si="1"/>
        <v>0</v>
      </c>
      <c r="AK8" s="433">
        <f t="shared" si="1"/>
        <v>0</v>
      </c>
    </row>
    <row r="9" spans="1:37" x14ac:dyDescent="0.25">
      <c r="I9"/>
      <c r="J9"/>
      <c r="K9"/>
      <c r="X9" s="5"/>
      <c r="Y9" s="95" t="s">
        <v>326</v>
      </c>
      <c r="Z9" s="432">
        <f t="shared" si="1"/>
        <v>59.615769230769224</v>
      </c>
      <c r="AA9" s="432">
        <f t="shared" si="1"/>
        <v>59.982692307692318</v>
      </c>
      <c r="AB9" s="432">
        <f t="shared" si="1"/>
        <v>670.86115384615391</v>
      </c>
      <c r="AC9" s="432">
        <f t="shared" si="1"/>
        <v>841.21961538461539</v>
      </c>
      <c r="AD9" s="432">
        <f t="shared" si="1"/>
        <v>1328.2176923076922</v>
      </c>
      <c r="AE9" s="432">
        <f t="shared" si="1"/>
        <v>83.309230769230766</v>
      </c>
      <c r="AF9" s="432">
        <f t="shared" si="1"/>
        <v>0</v>
      </c>
      <c r="AG9" s="432">
        <f t="shared" si="1"/>
        <v>0</v>
      </c>
      <c r="AH9" s="432">
        <f t="shared" si="1"/>
        <v>0</v>
      </c>
      <c r="AI9" s="432">
        <f t="shared" si="1"/>
        <v>76.884137931034473</v>
      </c>
      <c r="AJ9" s="432">
        <f t="shared" si="1"/>
        <v>0</v>
      </c>
      <c r="AK9" s="433">
        <f t="shared" si="1"/>
        <v>0</v>
      </c>
    </row>
    <row r="10" spans="1:37" x14ac:dyDescent="0.25">
      <c r="I10"/>
      <c r="J10"/>
      <c r="K10"/>
      <c r="X10" s="5"/>
      <c r="Y10" s="95" t="s">
        <v>327</v>
      </c>
      <c r="Z10" s="432">
        <f t="shared" si="1"/>
        <v>0</v>
      </c>
      <c r="AA10" s="432">
        <f t="shared" si="1"/>
        <v>131.40692307692308</v>
      </c>
      <c r="AB10" s="432">
        <f t="shared" si="1"/>
        <v>35.311153846153843</v>
      </c>
      <c r="AC10" s="432">
        <f t="shared" si="1"/>
        <v>1566.5088461538462</v>
      </c>
      <c r="AD10" s="432">
        <f t="shared" si="1"/>
        <v>1608.1557692307692</v>
      </c>
      <c r="AE10" s="432">
        <f t="shared" si="1"/>
        <v>150.44461538461539</v>
      </c>
      <c r="AF10" s="432">
        <f t="shared" si="1"/>
        <v>35.851724137931036</v>
      </c>
      <c r="AG10" s="432">
        <f t="shared" si="1"/>
        <v>35.851724137931036</v>
      </c>
      <c r="AH10" s="432">
        <f t="shared" si="1"/>
        <v>228.66206896551722</v>
      </c>
      <c r="AI10" s="432">
        <f t="shared" si="1"/>
        <v>115.32620689655172</v>
      </c>
      <c r="AJ10" s="432">
        <f t="shared" si="1"/>
        <v>0</v>
      </c>
      <c r="AK10" s="433">
        <f t="shared" si="1"/>
        <v>0</v>
      </c>
    </row>
    <row r="11" spans="1:37" x14ac:dyDescent="0.25">
      <c r="I11"/>
      <c r="J11"/>
      <c r="K11"/>
      <c r="X11" s="5"/>
      <c r="Y11" s="95" t="s">
        <v>240</v>
      </c>
      <c r="Z11" s="432">
        <f t="shared" si="1"/>
        <v>37.5</v>
      </c>
      <c r="AA11" s="432">
        <f t="shared" si="1"/>
        <v>0</v>
      </c>
      <c r="AB11" s="432">
        <f t="shared" si="1"/>
        <v>0</v>
      </c>
      <c r="AC11" s="432">
        <f t="shared" si="1"/>
        <v>415.57615384615383</v>
      </c>
      <c r="AD11" s="432">
        <f t="shared" si="1"/>
        <v>0</v>
      </c>
      <c r="AE11" s="432">
        <f t="shared" si="1"/>
        <v>0</v>
      </c>
      <c r="AF11" s="432">
        <f t="shared" si="1"/>
        <v>0</v>
      </c>
      <c r="AG11" s="432">
        <f t="shared" si="1"/>
        <v>0</v>
      </c>
      <c r="AH11" s="432">
        <f t="shared" si="1"/>
        <v>0</v>
      </c>
      <c r="AI11" s="432">
        <f t="shared" si="1"/>
        <v>0</v>
      </c>
      <c r="AJ11" s="432">
        <f t="shared" si="1"/>
        <v>0</v>
      </c>
      <c r="AK11" s="433">
        <f t="shared" si="1"/>
        <v>0</v>
      </c>
    </row>
    <row r="12" spans="1:37" x14ac:dyDescent="0.25">
      <c r="I12"/>
      <c r="J12"/>
      <c r="K12"/>
      <c r="X12" s="5"/>
      <c r="Y12" s="95" t="s">
        <v>328</v>
      </c>
      <c r="Z12" s="432">
        <f t="shared" si="1"/>
        <v>119.23153846153845</v>
      </c>
      <c r="AA12" s="432">
        <f t="shared" si="1"/>
        <v>0</v>
      </c>
      <c r="AB12" s="432">
        <f t="shared" si="1"/>
        <v>30.266538461538463</v>
      </c>
      <c r="AC12" s="432">
        <f t="shared" si="1"/>
        <v>0</v>
      </c>
      <c r="AD12" s="432">
        <f t="shared" si="1"/>
        <v>273.29192307692301</v>
      </c>
      <c r="AE12" s="432">
        <f t="shared" si="1"/>
        <v>63.803076923076929</v>
      </c>
      <c r="AF12" s="432">
        <f t="shared" si="1"/>
        <v>0</v>
      </c>
      <c r="AG12" s="432">
        <f t="shared" si="1"/>
        <v>0</v>
      </c>
      <c r="AH12" s="432">
        <f t="shared" si="1"/>
        <v>0</v>
      </c>
      <c r="AI12" s="432">
        <f t="shared" si="1"/>
        <v>0</v>
      </c>
      <c r="AJ12" s="432">
        <f t="shared" si="1"/>
        <v>0</v>
      </c>
      <c r="AK12" s="433">
        <f t="shared" si="1"/>
        <v>0</v>
      </c>
    </row>
    <row r="13" spans="1:37" x14ac:dyDescent="0.25">
      <c r="I13"/>
      <c r="J13"/>
      <c r="K13"/>
      <c r="X13" s="5"/>
      <c r="Y13" s="375" t="s">
        <v>270</v>
      </c>
      <c r="Z13" s="434">
        <f>L30+Z30</f>
        <v>119.23153846153845</v>
      </c>
      <c r="AA13" s="434">
        <f t="shared" ref="AA13:AK13" si="2">M30+AA30</f>
        <v>30.266538461538463</v>
      </c>
      <c r="AB13" s="434">
        <f t="shared" si="2"/>
        <v>59.615769230769224</v>
      </c>
      <c r="AC13" s="434">
        <f t="shared" si="2"/>
        <v>34.806923076923077</v>
      </c>
      <c r="AD13" s="434">
        <f t="shared" si="2"/>
        <v>0</v>
      </c>
      <c r="AE13" s="434">
        <f t="shared" si="2"/>
        <v>0</v>
      </c>
      <c r="AF13" s="434">
        <f t="shared" si="2"/>
        <v>0</v>
      </c>
      <c r="AG13" s="434">
        <f t="shared" si="2"/>
        <v>0</v>
      </c>
      <c r="AH13" s="434">
        <f t="shared" si="2"/>
        <v>0</v>
      </c>
      <c r="AI13" s="434">
        <f t="shared" si="2"/>
        <v>0</v>
      </c>
      <c r="AJ13" s="434">
        <f t="shared" si="2"/>
        <v>0</v>
      </c>
      <c r="AK13" s="435">
        <f t="shared" si="2"/>
        <v>0</v>
      </c>
    </row>
    <row r="14" spans="1:37" x14ac:dyDescent="0.25">
      <c r="I14"/>
      <c r="J14"/>
      <c r="K14"/>
      <c r="X14" s="5"/>
      <c r="Y14" s="375" t="str">
        <f>K31</f>
        <v>Измаил</v>
      </c>
      <c r="Z14" s="434">
        <f>L31+Z31</f>
        <v>575.02038461538461</v>
      </c>
      <c r="AA14" s="434">
        <f t="shared" ref="AA14" si="3">M31+AA31</f>
        <v>40.607307692307693</v>
      </c>
      <c r="AB14" s="434">
        <f t="shared" ref="AB14" si="4">N31+AB31</f>
        <v>124.59692307692306</v>
      </c>
      <c r="AC14" s="434">
        <f t="shared" ref="AC14" si="5">O31+AC31</f>
        <v>104.92500000000001</v>
      </c>
      <c r="AD14" s="434">
        <f t="shared" ref="AD14" si="6">P31+AD31</f>
        <v>236.91923076923078</v>
      </c>
      <c r="AE14" s="434">
        <f t="shared" ref="AE14" si="7">Q31+AE31</f>
        <v>39.988461538461543</v>
      </c>
      <c r="AF14" s="434">
        <f t="shared" ref="AF14" si="8">R31+AF31</f>
        <v>0</v>
      </c>
      <c r="AG14" s="434">
        <f t="shared" ref="AG14" si="9">S31+AG31</f>
        <v>0</v>
      </c>
      <c r="AH14" s="434">
        <f t="shared" ref="AH14" si="10">T31+AH31</f>
        <v>258.03692307692307</v>
      </c>
      <c r="AI14" s="434">
        <f t="shared" ref="AI14" si="11">U31+AI31</f>
        <v>42.877692307692307</v>
      </c>
      <c r="AJ14" s="434">
        <f t="shared" ref="AJ14" si="12">V31+AJ31</f>
        <v>0</v>
      </c>
      <c r="AK14" s="435">
        <f t="shared" ref="AK14" si="13">W31+AK31</f>
        <v>0</v>
      </c>
    </row>
    <row r="15" spans="1:37" x14ac:dyDescent="0.25">
      <c r="I15"/>
      <c r="J15"/>
      <c r="K15"/>
      <c r="X15" s="5"/>
      <c r="Y15" s="375" t="s">
        <v>604</v>
      </c>
      <c r="Z15" s="434">
        <f>L32+Z32</f>
        <v>37.5</v>
      </c>
      <c r="AA15" s="434">
        <f t="shared" ref="AA15" si="14">M32+AA32</f>
        <v>0</v>
      </c>
      <c r="AB15" s="434">
        <f t="shared" ref="AB15" si="15">N32+AB32</f>
        <v>0</v>
      </c>
      <c r="AC15" s="434">
        <f t="shared" ref="AC15" si="16">O32+AC32</f>
        <v>380.76923076923077</v>
      </c>
      <c r="AD15" s="434">
        <f t="shared" ref="AD15" si="17">P32+AD32</f>
        <v>0</v>
      </c>
      <c r="AE15" s="434">
        <f t="shared" ref="AE15" si="18">Q32+AE32</f>
        <v>0</v>
      </c>
      <c r="AF15" s="434">
        <f t="shared" ref="AF15" si="19">R32+AF32</f>
        <v>0</v>
      </c>
      <c r="AG15" s="434">
        <f t="shared" ref="AG15" si="20">S32+AG32</f>
        <v>0</v>
      </c>
      <c r="AH15" s="434">
        <f t="shared" ref="AH15" si="21">T32+AH32</f>
        <v>0</v>
      </c>
      <c r="AI15" s="434">
        <f t="shared" ref="AI15" si="22">U32+AI32</f>
        <v>0</v>
      </c>
      <c r="AJ15" s="434">
        <f t="shared" ref="AJ15" si="23">V32+AJ32</f>
        <v>0</v>
      </c>
      <c r="AK15" s="435">
        <f t="shared" ref="AK15" si="24">W32+AK32</f>
        <v>0</v>
      </c>
    </row>
    <row r="16" spans="1:37" ht="15.75" thickBot="1" x14ac:dyDescent="0.3">
      <c r="H16" s="438"/>
      <c r="I16"/>
      <c r="J16"/>
      <c r="K16"/>
      <c r="X16" s="5"/>
      <c r="Y16" s="373" t="s">
        <v>605</v>
      </c>
      <c r="Z16" s="436">
        <f>L33+Z33</f>
        <v>0</v>
      </c>
      <c r="AA16" s="436">
        <f t="shared" ref="AA16" si="25">M33+AA33</f>
        <v>30.266538461538463</v>
      </c>
      <c r="AB16" s="436">
        <f t="shared" ref="AB16" si="26">N33+AB33</f>
        <v>0</v>
      </c>
      <c r="AC16" s="436">
        <f t="shared" ref="AC16" si="27">O33+AC33</f>
        <v>69.613846153846154</v>
      </c>
      <c r="AD16" s="436">
        <f t="shared" ref="AD16" si="28">P33+AD33</f>
        <v>1283.9598461538462</v>
      </c>
      <c r="AE16" s="436">
        <f t="shared" ref="AE16" si="29">Q33+AE33</f>
        <v>0</v>
      </c>
      <c r="AF16" s="436">
        <f t="shared" ref="AF16" si="30">R33+AF33</f>
        <v>743.00153846153853</v>
      </c>
      <c r="AG16" s="436">
        <f t="shared" ref="AG16" si="31">S33+AG33</f>
        <v>23.81</v>
      </c>
      <c r="AH16" s="436">
        <f t="shared" ref="AH16" si="32">T33+AH33</f>
        <v>848</v>
      </c>
      <c r="AI16" s="436">
        <f t="shared" ref="AI16" si="33">U33+AI33</f>
        <v>35.091538461538462</v>
      </c>
      <c r="AJ16" s="436">
        <f t="shared" ref="AJ16" si="34">V33+AJ33</f>
        <v>0</v>
      </c>
      <c r="AK16" s="437">
        <f t="shared" ref="AK16" si="35">W33+AK33</f>
        <v>0</v>
      </c>
    </row>
    <row r="17" spans="1:37" ht="15.75" thickBot="1" x14ac:dyDescent="0.3">
      <c r="I17"/>
      <c r="J17"/>
      <c r="K17" s="92" t="s">
        <v>329</v>
      </c>
      <c r="X17" s="5"/>
      <c r="Y17" s="92" t="s">
        <v>329</v>
      </c>
    </row>
    <row r="18" spans="1:37" ht="15.75" thickBot="1" x14ac:dyDescent="0.3">
      <c r="H18" s="116">
        <f>SUBTOTAL(9,H34:H878)</f>
        <v>463094.20800000062</v>
      </c>
      <c r="I18" s="5"/>
      <c r="J18" s="90"/>
      <c r="K18" s="82" t="s">
        <v>330</v>
      </c>
      <c r="L18" s="87">
        <v>1</v>
      </c>
      <c r="M18" s="87">
        <v>2</v>
      </c>
      <c r="N18" s="87">
        <v>3</v>
      </c>
      <c r="O18" s="87">
        <v>4</v>
      </c>
      <c r="P18" s="87">
        <v>5</v>
      </c>
      <c r="Q18" s="87">
        <v>6</v>
      </c>
      <c r="R18" s="87">
        <v>7</v>
      </c>
      <c r="S18" s="87">
        <v>8</v>
      </c>
      <c r="T18" s="87">
        <v>9</v>
      </c>
      <c r="U18" s="87">
        <v>10</v>
      </c>
      <c r="V18" s="87">
        <v>11</v>
      </c>
      <c r="W18" s="88">
        <v>12</v>
      </c>
      <c r="Y18" s="82" t="s">
        <v>331</v>
      </c>
      <c r="Z18" s="87">
        <v>1</v>
      </c>
      <c r="AA18" s="87">
        <v>2</v>
      </c>
      <c r="AB18" s="87">
        <v>3</v>
      </c>
      <c r="AC18" s="87">
        <v>4</v>
      </c>
      <c r="AD18" s="87">
        <v>5</v>
      </c>
      <c r="AE18" s="87">
        <v>6</v>
      </c>
      <c r="AF18" s="87">
        <v>7</v>
      </c>
      <c r="AG18" s="87">
        <v>8</v>
      </c>
      <c r="AH18" s="87">
        <v>9</v>
      </c>
      <c r="AI18" s="87">
        <v>10</v>
      </c>
      <c r="AJ18" s="87">
        <v>11</v>
      </c>
      <c r="AK18" s="88">
        <v>12</v>
      </c>
    </row>
    <row r="19" spans="1:37" x14ac:dyDescent="0.25">
      <c r="G19" s="346" t="s">
        <v>290</v>
      </c>
      <c r="H19" s="78">
        <f>G6</f>
        <v>13</v>
      </c>
      <c r="I19"/>
      <c r="J19" s="90"/>
      <c r="K19" s="81" t="s">
        <v>320</v>
      </c>
      <c r="L19" s="85">
        <f>(SUMIFS($H$34:$H$878,$E$34:$E$878,$K$19,$F$34:$F$878,$K$18,$J$34:$J$878,$L$18)/$H$19)+(SUMIFS($H$34:$H$878,$E$34:$E$878,$K$19,$F$34:$F$878,$J$18,$J$34:$J$878,$L$18,$K$34:$K$878,1)/$H$19)</f>
        <v>253.84730769230765</v>
      </c>
      <c r="M19" s="89">
        <f>SUMIFS($H$34:$H$878,$E$34:$E$878,$K$19,$F$34:$F$878,$K$18,$J$34:$J$878,$M$18)/$H$19+(SUMIFS($H$34:$H$878,$E$34:$E$878,$K$19,$F$34:$F$878,$J$18,$J$34:$J$878,$M$18,$K$34:$K$878,1)/$H$19)</f>
        <v>513.43038461538481</v>
      </c>
      <c r="N19" s="85">
        <f>SUMIFS($H$34:$H$878,$E$34:$E$878,$K$19,$F$34:$F$878,$K$18,$J$34:$J$878,$N$18)/$H$19+(SUMIFS($H$34:$H$878,$E$34:$E$878,$K$19,$F$34:$F$878,$J$18,$J$34:$J$878,$N$18,$K$34:$K$878,1)/$H$19)</f>
        <v>95.293846153846161</v>
      </c>
      <c r="O19" s="85">
        <f>SUMIFS($H$34:$H$878,$E$34:$E$878,$K$19,$F$34:$F$878,$K$18,$J$34:$J$878,$O$18)/$H$19+(SUMIFS($H$34:$H$878,$E$34:$E$878,$K$19,$F$34:$F$878,$J$18,$J$34:$J$878,$O$18,$K$34:$K$878,1)/$H$19)</f>
        <v>70.118076923076927</v>
      </c>
      <c r="P19" s="85">
        <f>SUMIFS($H$34:$H$878,$E$34:$E$878,$K$19,$F$34:$F$878,$K$18,$J$34:$J$878,$P$18)/$H$19+(SUMIFS($H$34:$H$878,$E$34:$E$878,$K$19,$F$34:$F$878,$J$18,$J$34:$J$878,$P$18,$K$34:$K$878,1)/$H$19)</f>
        <v>650.3192307692309</v>
      </c>
      <c r="Q19" s="85">
        <f>SUMIFS($H$34:$H$878,$E$34:$E$878,$K$19,$F$34:$F$878,$K$18,$J$34:$J$878,$Q$18)/$H$19+(SUMIFS($H$34:$H$878,$E$34:$E$878,$K$19,$F$34:$F$878,$J$18,$J$34:$J$878,$Q$18,$K$34:$K$878,1)/$H$19)</f>
        <v>126.63000000000001</v>
      </c>
      <c r="R19" s="85">
        <f>SUMIFS($H$34:$H$878,$E$34:$E$878,$K$19,$F$34:$F$878,$K$18,$J$34:$J$878,$R$18)/$H$21+(SUMIFS($H$34:$H$878,$E$34:$E$878,$K$19,$F$34:$F$878,$J$18,$J$34:$J$878,$R$18,$K$34:$K$878,1)/$H$21)</f>
        <v>35.851724137931036</v>
      </c>
      <c r="S19" s="85">
        <f>SUMIFS($H$34:$H$878,$E$34:$E$878,$K$19,$F$34:$F$878,$K$18,$J$34:$J$878,$S$18)/$H$21+(SUMIFS($H$34:$H$878,$E$34:$E$878,$K$19,$F$34:$F$878,$J$18,$J$34:$J$878,$S$18,$K$34:$K$878,1)/$H$21)</f>
        <v>89.793793103448294</v>
      </c>
      <c r="T19" s="85">
        <f>SUMIFS($H$34:$H$878,$E$34:$E$878,$K$19,$F$34:$F$878,$K$18,$J$34:$J$878,$T$18)/$H$21+(SUMIFS($H$34:$H$878,$E$34:$E$878,$K$19,$F$34:$F$878,$J$18,$J$34:$J$878,$T$18,$K$34:$K$878,1)/$H$21)</f>
        <v>0</v>
      </c>
      <c r="U19" s="85">
        <f>SUMIFS($H$34:$H$878,$E$34:$E$878,$K$19,$F$34:$F$878,$K$18,$J$34:$J$878,$U$18)/$H$21+(SUMIFS($H$34:$H$878,$E$34:$E$878,$K$19,$F$34:$F$878,$J$18,$J$34:$J$878,$U$18,$K$34:$K$878,1)/$H$21)</f>
        <v>38.442068965517237</v>
      </c>
      <c r="V19" s="85">
        <f>SUMIFS($H$34:$H$878,$E$34:$E$878,$K$19,$F$34:$F$878,$K$18,$J$34:$J$878,$V$18)/$H$21+(SUMIFS($H$34:$H$878,$E$34:$E$878,$K$19,$F$34:$F$878,$J$18,$J$34:$J$878,$V$18,$K$34:$K$878,1)/$H$21)</f>
        <v>0</v>
      </c>
      <c r="W19" s="85">
        <f>SUMIFS($H$34:$H$878,$E$34:$E$878,$K$19,$F$34:$F$878,$K$18,$J$34:$J$878,$W$18)/$H$21+(SUMIFS($H$34:$H$878,$E$34:$E$878,$K$19,$F$34:$F$878,$J$18,$J$34:$J$878,$W$18,$K$34:$K$878,1)/$H$21)</f>
        <v>0</v>
      </c>
      <c r="Y19" s="81" t="str">
        <f>K19</f>
        <v>Одесса</v>
      </c>
      <c r="Z19" s="85">
        <f>(SUMIFS($H$34:$H$878,$E$34:$E$878,$Y$19,$F$34:$F$878,$Y$18,$J$34:$J$878,$Z$18,$K$34:$K$878,1)/$H$19)</f>
        <v>1155.9819230769231</v>
      </c>
      <c r="AA19" s="85">
        <f>(SUMIFS($H$34:$H$878,$E$34:$E$878,$Y$19,$F$34:$F$878,$Y$18,$J$34:$J$878,$AA$18,$K$34:$K$878,1)/$H$19)</f>
        <v>0</v>
      </c>
      <c r="AB19" s="85">
        <f>(SUMIFS($H$34:$H$878,$E$34:$E$878,$Y$19,$F$34:$F$878,$Y$18,$J$34:$J$878,$AB$18,$K$34:$K$878,1)/$H$19)</f>
        <v>1250.9180769230768</v>
      </c>
      <c r="AC19" s="85">
        <f>(SUMIFS($H$34:$H$878,$E$34:$E$878,$Y$19,$F$34:$F$878,$Y$18,$J$34:$J$878,$AC$18,$K$34:$K$878,1)/$H$19)</f>
        <v>761.53846153846155</v>
      </c>
      <c r="AD19" s="85">
        <f>(SUMIFS($H$34:$H$878,$E$34:$E$878,$Y$19,$F$34:$F$878,$Y$18,$J$34:$J$878,$AD$18,$K$34:$K$878,1)/$H$19)</f>
        <v>2004.9288461538456</v>
      </c>
      <c r="AE19" s="85">
        <f>(SUMIFS($H$34:$H$878,$E$34:$E$878,$Y$19,$F$34:$F$878,$Y$18,$J$34:$J$878,$AE$18,$K$34:$K$878,1)/$H$19)</f>
        <v>0</v>
      </c>
      <c r="AF19" s="85">
        <f>(SUMIFS($H$34:$H$878,$E$34:$E$878,$Y$19,$F$34:$F$878,$Y$18,$J$34:$J$878,$AF$18,$K$34:$K$878,1)/$H$21)</f>
        <v>107.58620689655173</v>
      </c>
      <c r="AG19" s="85">
        <f>(SUMIFS($H$34:$H$878,$E$34:$E$878,$Y$19,$F$34:$F$878,$Y$18,$J$34:$J$878,$AG$18,$K$34:$K$878,1)/$H$21)</f>
        <v>0</v>
      </c>
      <c r="AH19" s="85">
        <f>(SUMIFS($H$34:$H$878,$E$34:$E$878,$Y$19,$F$34:$F$878,$Y$18,$J$34:$J$878,$AH$18,$K$34:$K$878,1)/$H$21)</f>
        <v>2446.8551724137933</v>
      </c>
      <c r="AI19" s="85">
        <f>(SUMIFS($H$34:$H$878,$E$34:$E$878,$Y$19,$F$34:$F$878,$Y$18,$J$34:$J$878,$AI$18,$K$34:$K$878,1)/$H$21)</f>
        <v>0</v>
      </c>
      <c r="AJ19" s="85">
        <f>(SUMIFS($H$34:$H$878,$E$34:$E$878,$Y$19,$F$34:$F$878,$Y$18,$J$34:$J$878,$AJ$18,$K$34:$K$878,1)/$H$21)</f>
        <v>0</v>
      </c>
      <c r="AK19" s="85">
        <f>(SUMIFS($H$34:$H$878,$E$34:$E$878,$Y$19,$F$34:$F$878,$Y$18,$J$34:$J$878,$AK$18,$K$34:$K$878,1)/$H$21)</f>
        <v>0</v>
      </c>
    </row>
    <row r="20" spans="1:37" x14ac:dyDescent="0.25">
      <c r="G20" s="97" t="s">
        <v>332</v>
      </c>
      <c r="H20" s="115">
        <f>H18/H19</f>
        <v>35622.63138461543</v>
      </c>
      <c r="I20"/>
      <c r="J20" s="90"/>
      <c r="K20" s="80" t="s">
        <v>321</v>
      </c>
      <c r="L20" s="91">
        <f>(SUMIFS($H$34:$H$878,$E$34:$E$878,$K$20,$F$34:$F$878,$K$18,$J$34:$J$878,$L$18)/$H$19)+(SUMIFS($H$34:$H$878,$E$34:$E$878,$K$19,$F$34:$F$878,$J$18,$J$34:$J$878,$L$18,$K$34:$K$878,1)/$H$19)</f>
        <v>119.23153846153845</v>
      </c>
      <c r="M20" s="91">
        <f>SUMIFS($H$34:$H$878,$E$34:$E$878,$K$20,$F$34:$F$878,$K$18,$J$34:$J$878,$M$18)/$H$19+(SUMIFS($H$34:$H$878,$E$34:$E$878,$K$19,$F$34:$F$878,$J$18,$J$34:$J$878,$M$18,$K$34:$K$878,1)/$H$19)</f>
        <v>70.873846153846159</v>
      </c>
      <c r="N20" s="91">
        <f>SUMIFS($H$34:$H$878,$E$34:$E$878,$K$20,$F$34:$F$878,$K$18,$J$34:$J$878,$N$18)/$H$19+(SUMIFS($H$34:$H$878,$E$34:$E$878,$K$19,$F$34:$F$878,$J$18,$J$34:$J$878,$N$18,$K$34:$K$878,1)/$H$19)</f>
        <v>65.577692307692303</v>
      </c>
      <c r="O20" s="91">
        <f>SUMIFS($H$34:$H$878,$E$34:$E$878,$K$20,$F$34:$F$878,$K$18,$J$34:$J$878,$O$18)/$H$19+(SUMIFS($H$34:$H$878,$E$34:$E$878,$K$19,$F$34:$F$878,$J$18,$J$34:$J$878,$O$18,$K$34:$K$878,1)/$H$19)</f>
        <v>351.59884615384613</v>
      </c>
      <c r="P20" s="91">
        <f>SUMIFS($H$34:$H$878,$E$34:$E$878,$K$20,$F$34:$F$878,$K$18,$J$34:$J$878,$P$18)/$H$19+(SUMIFS($H$34:$H$878,$E$34:$E$878,$K$19,$F$34:$F$878,$J$18,$J$34:$J$878,$P$18,$K$34:$K$878,1)/$H$19)</f>
        <v>189.57807692307688</v>
      </c>
      <c r="Q20" s="91">
        <f>SUMIFS($H$34:$H$878,$E$34:$E$878,$K$20,$F$34:$F$878,$K$18,$J$34:$J$878,$Q$18)/$H$19+(SUMIFS($H$34:$H$878,$E$34:$E$878,$K$19,$F$34:$F$878,$J$18,$J$34:$J$878,$Q$18,$K$34:$K$878,1)/$H$19)</f>
        <v>79.976923076923086</v>
      </c>
      <c r="R20" s="91">
        <f>SUMIFS($H$34:$H$878,$E$34:$E$878,$K$20,$F$34:$F$878,$K$18,$J$34:$J$878,$R$18)/$H$21+(SUMIFS($H$34:$H$878,$E$34:$E$878,$K$19,$F$34:$F$878,$J$18,$J$34:$J$878,$R$18,$K$34:$K$878,1)/$H$21)</f>
        <v>71.703448275862073</v>
      </c>
      <c r="S20" s="91">
        <f>SUMIFS($H$34:$H$878,$E$34:$E$878,$K$20,$F$34:$F$878,$K$18,$J$34:$J$878,$S$18)/$H$21+(SUMIFS($H$34:$H$878,$E$34:$E$878,$K$19,$F$34:$F$878,$J$18,$J$34:$J$878,$S$18,$K$34:$K$878,1)/$H$21)</f>
        <v>0</v>
      </c>
      <c r="T20" s="91">
        <f>SUMIFS($H$34:$H$878,$E$34:$E$878,$K$20,$F$34:$F$878,$K$18,$J$34:$J$878,$T$18)/$H$21+(SUMIFS($H$34:$H$878,$E$34:$E$878,$K$19,$F$34:$F$878,$J$18,$J$34:$J$878,$T$18,$K$34:$K$878,1)/$H$21)</f>
        <v>0</v>
      </c>
      <c r="U20" s="91">
        <f>SUMIFS($H$34:$H$878,$E$34:$E$878,$K$20,$F$34:$F$878,$K$18,$J$34:$J$878,$U$18)/$H$21+(SUMIFS($H$34:$H$878,$E$34:$E$878,$K$19,$F$34:$F$878,$J$18,$J$34:$J$878,$U$18,$K$34:$K$878,1)/$H$21)</f>
        <v>31.461379310344828</v>
      </c>
      <c r="V20" s="91">
        <f>SUMIFS($H$34:$H$878,$E$34:$E$878,$K$20,$F$34:$F$878,$K$18,$J$34:$J$878,$V$18)/$H$21+(SUMIFS($H$34:$H$878,$E$34:$E$878,$K$19,$F$34:$F$878,$J$18,$J$34:$J$878,$V$18,$K$34:$K$878,1)/$H$21)</f>
        <v>0</v>
      </c>
      <c r="W20" s="91">
        <f>SUMIFS($H$34:$H$878,$E$34:$E$878,$K$20,$F$34:$F$878,$K$18,$J$34:$J$878,$W$18)/$H$21+(SUMIFS($H$34:$H$878,$E$34:$E$878,$K$19,$F$34:$F$878,$J$18,$J$34:$J$878,$W$18,$K$34:$K$878,1)/$H$21)</f>
        <v>0</v>
      </c>
      <c r="Y20" s="81" t="str">
        <f t="shared" ref="Y20:Y31" si="36">K20</f>
        <v>Николаев</v>
      </c>
      <c r="Z20" s="85">
        <f>(SUMIFS($H$34:$H$878,$E$34:$E$878,$Y$20,$F$34:$F$878,$Y$18,$J$34:$J$878,$Z$18,$K$34:$K$878,1)/$H$19)</f>
        <v>575.02038461538461</v>
      </c>
      <c r="AA20" s="85">
        <f>(SUMIFS($H$34:$H$878,$E$34:$E$878,$Y$20,$F$34:$F$878,$Y$18,$J$34:$J$878,$AA$18,$K$34:$K$878,1)/$H$19)</f>
        <v>0</v>
      </c>
      <c r="AB20" s="85">
        <f>(SUMIFS($H$34:$H$878,$E$34:$E$878,$Y$20,$F$34:$F$878,$Y$18,$J$34:$J$878,$AB$18,$K$34:$K$878,1)/$H$19)</f>
        <v>0</v>
      </c>
      <c r="AC20" s="85">
        <f>(SUMIFS($H$34:$H$878,$E$34:$E$878,$Y$20,$F$34:$F$878,$Y$18,$J$34:$J$878,$AC$18,$K$34:$K$878,1)/$H$19)</f>
        <v>0</v>
      </c>
      <c r="AD20" s="85">
        <f>(SUMIFS($H$34:$H$878,$E$34:$E$878,$Y$20,$F$34:$F$878,$Y$18,$J$34:$J$878,$AD$18,$K$34:$K$878,1)/$H$19)</f>
        <v>1281.1303846153849</v>
      </c>
      <c r="AE20" s="85">
        <f>(SUMIFS($H$34:$H$878,$E$34:$E$878,$Y$20,$F$34:$F$878,$Y$18,$J$34:$J$878,$AE$18,$K$34:$K$878,1)/$H$19)</f>
        <v>0</v>
      </c>
      <c r="AF20" s="85">
        <f>(SUMIFS($H$34:$H$878,$E$34:$E$878,$Y$20,$F$34:$F$878,$Y$18,$J$34:$J$878,$AF$18,$K$34:$K$878,1)/$H$21)</f>
        <v>111.8896551724138</v>
      </c>
      <c r="AG20" s="85">
        <f>(SUMIFS($H$34:$H$878,$E$34:$E$878,$Y$20,$F$34:$F$878,$Y$18,$J$34:$J$878,$AG$18,$K$34:$K$878,1)/$H$21)</f>
        <v>0</v>
      </c>
      <c r="AH20" s="85">
        <f>(SUMIFS($H$34:$H$878,$E$34:$E$878,$Y$20,$F$34:$F$878,$Y$18,$J$34:$J$878,$AH$18,$K$34:$K$878,1)/$H$21)</f>
        <v>104.27586206896552</v>
      </c>
      <c r="AI20" s="85">
        <f>(SUMIFS($H$34:$H$878,$E$34:$E$878,$Y$20,$F$34:$F$878,$Y$18,$J$34:$J$878,$AI$18,$K$34:$K$878,1)/$H$21)</f>
        <v>0</v>
      </c>
      <c r="AJ20" s="85">
        <f>(SUMIFS($H$34:$H$878,$E$34:$E$878,$Y$20,$F$34:$F$878,$Y$18,$J$34:$J$878,$AJ$18,$K$34:$K$878,1)/$H$21)</f>
        <v>0</v>
      </c>
      <c r="AK20" s="85">
        <f>(SUMIFS($H$34:$H$878,$E$34:$E$878,$Y$20,$F$34:$F$878,$Y$18,$J$34:$J$878,$AK$18,$K$34:$K$878,1)/$H$21)</f>
        <v>0</v>
      </c>
    </row>
    <row r="21" spans="1:37" s="28" customFormat="1" x14ac:dyDescent="0.25">
      <c r="A21" s="66"/>
      <c r="B21" s="63"/>
      <c r="C21" s="74"/>
      <c r="D21" s="76"/>
      <c r="E21" s="62"/>
      <c r="F21" s="62"/>
      <c r="G21" s="346" t="s">
        <v>291</v>
      </c>
      <c r="H21" s="78">
        <f>G7</f>
        <v>14.5</v>
      </c>
      <c r="J21" s="90"/>
      <c r="K21" s="80" t="s">
        <v>322</v>
      </c>
      <c r="L21" s="91">
        <f>(SUMIFS($H$34:$H$878,$E$34:$E$878,$K$21,$F$34:$F$878,$K$18,$J$34:$J$878,$L$18)/$H$19)+(SUMIFS($H$34:$H$878,$E$34:$E$878,$K$19,$F$34:$F$878,$J$18,$J$34:$J$878,$L$18,$K$34:$K$878,1)/$H$19)</f>
        <v>0</v>
      </c>
      <c r="M21" s="91">
        <f>SUMIFS($H$34:$H$878,$E$34:$E$878,$K$21,$F$34:$F$878,$K$18,$J$34:$J$878,$M$18)/$H$19+(SUMIFS($H$34:$H$878,$E$34:$E$878,$K$19,$F$34:$F$878,$J$18,$J$34:$J$878,$M$18,$K$34:$K$878,1)/$H$19)</f>
        <v>181.59923076923081</v>
      </c>
      <c r="N21" s="91">
        <f>SUMIFS($H$34:$H$878,$E$34:$E$878,$K$21,$F$34:$F$878,$K$18,$J$34:$J$878,$N$18)/$H$19+(SUMIFS($H$34:$H$878,$E$34:$E$878,$K$19,$F$34:$F$878,$J$18,$J$34:$J$878,$N$18,$K$34:$K$878,1)/$H$19)</f>
        <v>90.249230769230792</v>
      </c>
      <c r="O21" s="91">
        <f>SUMIFS($H$34:$H$878,$E$34:$E$878,$K$21,$F$34:$F$878,$K$18,$J$34:$J$878,$O$18)/$H$19+(SUMIFS($H$34:$H$878,$E$34:$E$878,$K$19,$F$34:$F$878,$J$18,$J$34:$J$878,$O$18,$K$34:$K$878,1)/$H$19)</f>
        <v>70.622307692307686</v>
      </c>
      <c r="P21" s="91">
        <f>SUMIFS($H$34:$H$878,$E$34:$E$878,$K$21,$F$34:$F$878,$K$18,$J$34:$J$878,$P$18)/$H$19+(SUMIFS($H$34:$H$878,$E$34:$E$878,$K$19,$F$34:$F$878,$J$18,$J$34:$J$878,$P$18,$K$34:$K$878,1)/$H$19)</f>
        <v>227.73230769230764</v>
      </c>
      <c r="Q21" s="91">
        <f>SUMIFS($H$34:$H$878,$E$34:$E$878,$K$21,$F$34:$F$878,$K$18,$J$34:$J$878,$Q$18)/$H$19+(SUMIFS($H$34:$H$878,$E$34:$E$878,$K$19,$F$34:$F$878,$J$18,$J$34:$J$878,$Q$18,$K$34:$K$878,1)/$H$19)</f>
        <v>119.96538461538464</v>
      </c>
      <c r="R21" s="91">
        <f>SUMIFS($H$34:$H$878,$E$34:$E$878,$K$21,$F$34:$F$878,$K$18,$J$34:$J$878,$R$18)/$H$21+(SUMIFS($H$34:$H$878,$E$34:$E$878,$K$19,$F$34:$F$878,$J$18,$J$34:$J$878,$R$18,$K$34:$K$878,1)/$H$21)</f>
        <v>0</v>
      </c>
      <c r="S21" s="91">
        <f>SUMIFS($H$34:$H$878,$E$34:$E$878,$K$21,$F$34:$F$878,$K$18,$J$34:$J$878,$S$18)/$H$21+(SUMIFS($H$34:$H$878,$E$34:$E$878,$K$19,$F$34:$F$878,$J$18,$J$34:$J$878,$S$18,$K$34:$K$878,1)/$H$21)</f>
        <v>98.826206896551724</v>
      </c>
      <c r="T21" s="91">
        <f>SUMIFS($H$34:$H$878,$E$34:$E$878,$K$21,$F$34:$F$878,$K$18,$J$34:$J$878,$T$18)/$H$21+(SUMIFS($H$34:$H$878,$E$34:$E$878,$K$19,$F$34:$F$878,$J$18,$J$34:$J$878,$T$18,$K$34:$K$878,1)/$H$21)</f>
        <v>0</v>
      </c>
      <c r="U21" s="91">
        <f>SUMIFS($H$34:$H$878,$E$34:$E$878,$K$21,$F$34:$F$878,$K$18,$J$34:$J$878,$U$18)/$H$21+(SUMIFS($H$34:$H$878,$E$34:$E$878,$K$19,$F$34:$F$878,$J$18,$J$34:$J$878,$U$18,$K$34:$K$878,1)/$H$21)</f>
        <v>38.442068965517237</v>
      </c>
      <c r="V21" s="91">
        <f>SUMIFS($H$34:$H$878,$E$34:$E$878,$K$21,$F$34:$F$878,$K$18,$J$34:$J$878,$V$18)/$H$21+(SUMIFS($H$34:$H$878,$E$34:$E$878,$K$19,$F$34:$F$878,$J$18,$J$34:$J$878,$V$18,$K$34:$K$878,1)/$H$21)</f>
        <v>0</v>
      </c>
      <c r="W21" s="91">
        <f>SUMIFS($H$34:$H$878,$E$34:$E$878,$K$21,$F$34:$F$878,$K$18,$J$34:$J$878,$W$18)/$H$21+(SUMIFS($H$34:$H$878,$E$34:$E$878,$K$19,$F$34:$F$878,$J$18,$J$34:$J$878,$W$18,$K$34:$K$878,1)/$H$21)</f>
        <v>0</v>
      </c>
      <c r="Y21" s="81" t="str">
        <f t="shared" si="36"/>
        <v>Херсон</v>
      </c>
      <c r="Z21" s="85">
        <f>(SUMIFS($H$34:$H$878,$E$34:$E$878,$Y$21,$F$34:$F$878,$Y$18,$J$34:$J$878,$Z$18,$K$34:$K$878,1)/$H$19)</f>
        <v>0</v>
      </c>
      <c r="AA21" s="85">
        <f>(SUMIFS($H$34:$H$878,$E$34:$E$878,$Y$21,$F$34:$F$878,$Y$18,$J$34:$J$878,$AA$18,$K$34:$K$878,1)/$H$19)</f>
        <v>0</v>
      </c>
      <c r="AB21" s="85">
        <f>(SUMIFS($H$34:$H$878,$E$34:$E$878,$Y$21,$F$34:$F$878,$Y$18,$J$34:$J$878,$AB$18,$K$34:$K$878,1)/$H$19)</f>
        <v>0</v>
      </c>
      <c r="AC21" s="85">
        <f>(SUMIFS($H$34:$H$878,$E$34:$E$878,$Y$21,$F$34:$F$878,$Y$18,$J$34:$J$878,$AC$18,$K$34:$K$878,1)/$H$19)</f>
        <v>412.36846153846153</v>
      </c>
      <c r="AD21" s="85">
        <f>(SUMIFS($H$34:$H$878,$E$34:$E$878,$Y$21,$F$34:$F$878,$Y$18,$J$34:$J$878,$AD$18,$K$34:$K$878,1)/$H$19)</f>
        <v>665.54769230769227</v>
      </c>
      <c r="AE21" s="85">
        <f>(SUMIFS($H$34:$H$878,$E$34:$E$878,$Y$21,$F$34:$F$878,$Y$18,$J$34:$J$878,$AE$18,$K$34:$K$878,1)/$H$19)</f>
        <v>0</v>
      </c>
      <c r="AF21" s="85">
        <f>(SUMIFS($H$34:$H$878,$E$34:$E$878,$Y$21,$F$34:$F$878,$Y$18,$J$34:$J$878,$AF$18,$K$34:$K$878,1)/$H$21)</f>
        <v>0</v>
      </c>
      <c r="AG21" s="85">
        <f>(SUMIFS($H$34:$H$878,$E$34:$E$878,$Y$21,$F$34:$F$878,$Y$18,$J$34:$J$878,$AG$18,$K$34:$K$878,1)/$H$21)</f>
        <v>0</v>
      </c>
      <c r="AH21" s="85">
        <f>(SUMIFS($H$34:$H$878,$E$34:$E$878,$Y$21,$F$34:$F$878,$Y$18,$J$34:$J$878,$AH$18,$K$34:$K$878,1)/$H$21)</f>
        <v>640.55172413793105</v>
      </c>
      <c r="AI21" s="85">
        <f>(SUMIFS($H$34:$H$878,$E$34:$E$878,$Y$21,$F$34:$F$878,$Y$18,$J$34:$J$878,$AI$18,$K$34:$K$878,1)/$H$21)</f>
        <v>0</v>
      </c>
      <c r="AJ21" s="85">
        <f>(SUMIFS($H$34:$H$878,$E$34:$E$878,$Y$21,$F$34:$F$878,$Y$18,$J$34:$J$878,$AJ$18,$K$34:$K$878,1)/$H$21)</f>
        <v>0</v>
      </c>
      <c r="AK21" s="85">
        <f>(SUMIFS($H$34:$H$878,$E$34:$E$878,$Y$21,$F$34:$F$878,$Y$18,$J$34:$J$878,$AK$18,$K$34:$K$878,1)/$H$21)</f>
        <v>0</v>
      </c>
    </row>
    <row r="22" spans="1:37" s="28" customFormat="1" x14ac:dyDescent="0.25">
      <c r="A22" s="66"/>
      <c r="B22" s="63"/>
      <c r="C22" s="74"/>
      <c r="D22" s="76"/>
      <c r="E22" s="62"/>
      <c r="F22" s="62"/>
      <c r="G22" s="97" t="s">
        <v>332</v>
      </c>
      <c r="H22" s="115">
        <f>H18/H21</f>
        <v>31937.53158620694</v>
      </c>
      <c r="J22" s="90"/>
      <c r="K22" s="80" t="s">
        <v>323</v>
      </c>
      <c r="L22" s="91">
        <f>(SUMIFS($H$34:$H$878,$E$34:$E$878,$K$22,$F$34:$F$878,$K$18,$J$34:$J$878,$L$18)/$H$19)+(SUMIFS($H$34:$H$878,$E$34:$E$878,$K$19,$F$34:$F$878,$J$18,$J$34:$J$878,$L$18,$K$34:$K$878,1)/$H$19)</f>
        <v>59.615769230769224</v>
      </c>
      <c r="M22" s="91">
        <f>SUMIFS($H$34:$H$878,$E$34:$E$878,$K$22,$F$34:$F$878,$K$18,$J$34:$J$878,$M$18)/$H$19+(SUMIFS($H$34:$H$878,$E$34:$E$878,$K$19,$F$34:$F$878,$J$18,$J$34:$J$878,$M$18,$K$34:$K$878,1)/$H$19)</f>
        <v>141.1973076923077</v>
      </c>
      <c r="N22" s="91">
        <f>SUMIFS($H$34:$H$878,$E$34:$E$878,$K$22,$F$34:$F$878,$K$18,$J$34:$J$878,$N$18)/$H$19+(SUMIFS($H$34:$H$878,$E$34:$E$878,$K$19,$F$34:$F$878,$J$18,$J$34:$J$878,$N$18,$K$34:$K$878,1)/$H$19)</f>
        <v>226.40307692307695</v>
      </c>
      <c r="O22" s="91">
        <f>SUMIFS($H$34:$H$878,$E$34:$E$878,$K$22,$F$34:$F$878,$K$18,$J$34:$J$878,$O$18)/$H$19+(SUMIFS($H$34:$H$878,$E$34:$E$878,$K$19,$F$34:$F$878,$J$18,$J$34:$J$878,$O$18,$K$34:$K$878,1)/$H$19)</f>
        <v>280.97653846153844</v>
      </c>
      <c r="P22" s="91">
        <f>SUMIFS($H$34:$H$878,$E$34:$E$878,$K$22,$F$34:$F$878,$K$18,$J$34:$J$878,$P$18)/$H$19+(SUMIFS($H$34:$H$878,$E$34:$E$878,$K$19,$F$34:$F$878,$J$18,$J$34:$J$878,$P$18,$K$34:$K$878,1)/$H$19)</f>
        <v>0</v>
      </c>
      <c r="Q22" s="91">
        <f>SUMIFS($H$34:$H$878,$E$34:$E$878,$K$22,$F$34:$F$878,$K$18,$J$34:$J$878,$Q$18)/$H$19+(SUMIFS($H$34:$H$878,$E$34:$E$878,$K$19,$F$34:$F$878,$J$18,$J$34:$J$878,$Q$18,$K$34:$K$878,1)/$H$19)</f>
        <v>0</v>
      </c>
      <c r="R22" s="91">
        <f>SUMIFS($H$34:$H$878,$E$34:$E$878,$K$22,$F$34:$F$878,$K$18,$J$34:$J$878,$R$18)/$H$21+(SUMIFS($H$34:$H$878,$E$34:$E$878,$K$19,$F$34:$F$878,$J$18,$J$34:$J$878,$R$18,$K$34:$K$878,1)/$H$21)</f>
        <v>0</v>
      </c>
      <c r="S22" s="91">
        <f>SUMIFS($H$34:$H$878,$E$34:$E$878,$K$22,$F$34:$F$878,$K$18,$J$34:$J$878,$S$18)/$H$21+(SUMIFS($H$34:$H$878,$E$34:$E$878,$K$19,$F$34:$F$878,$J$18,$J$34:$J$878,$S$18,$K$34:$K$878,1)/$H$21)</f>
        <v>0</v>
      </c>
      <c r="T22" s="91">
        <f>SUMIFS($H$34:$H$878,$E$34:$E$878,$K$22,$F$34:$F$878,$K$18,$J$34:$J$878,$T$18)/$H$21+(SUMIFS($H$34:$H$878,$E$34:$E$878,$K$19,$F$34:$F$878,$J$18,$J$34:$J$878,$T$18,$K$34:$K$878,1)/$H$21)</f>
        <v>31.775862068965516</v>
      </c>
      <c r="U22" s="91">
        <f>SUMIFS($H$34:$H$878,$E$34:$E$878,$K$22,$F$34:$F$878,$K$18,$J$34:$J$878,$U$18)/$H$21+(SUMIFS($H$34:$H$878,$E$34:$E$878,$K$19,$F$34:$F$878,$J$18,$J$34:$J$878,$U$18,$K$34:$K$878,1)/$H$21)</f>
        <v>0</v>
      </c>
      <c r="V22" s="91">
        <f>SUMIFS($H$34:$H$878,$E$34:$E$878,$K$22,$F$34:$F$878,$K$18,$J$34:$J$878,$V$18)/$H$21+(SUMIFS($H$34:$H$878,$E$34:$E$878,$K$19,$F$34:$F$878,$J$18,$J$34:$J$878,$V$18,$K$34:$K$878,1)/$H$21)</f>
        <v>0</v>
      </c>
      <c r="W22" s="91">
        <f>SUMIFS($H$34:$H$878,$E$34:$E$878,$K$22,$F$34:$F$878,$K$18,$J$34:$J$878,$W$18)/$H$21+(SUMIFS($H$34:$H$878,$E$34:$E$878,$K$19,$F$34:$F$878,$J$18,$J$34:$J$878,$W$18,$K$34:$K$878,1)/$H$21)</f>
        <v>0</v>
      </c>
      <c r="Y22" s="81" t="str">
        <f t="shared" si="36"/>
        <v>Симферополь</v>
      </c>
      <c r="Z22" s="85">
        <f>(SUMIFS($H$34:$H$878,$E$34:$E$878,$Y$22,$F$34:$F$878,$Y$18,$J$34:$J$878,$Z$18,$K$34:$K$878,1)/$H$19)</f>
        <v>1150.0407692307692</v>
      </c>
      <c r="AA22" s="85">
        <f>(SUMIFS($H$34:$H$878,$E$34:$E$878,$Y$22,$F$34:$F$878,$Y$18,$J$34:$J$878,$AA$18,$K$34:$K$878,1)/$H$19)</f>
        <v>0</v>
      </c>
      <c r="AB22" s="85">
        <f>(SUMIFS($H$34:$H$878,$E$34:$E$878,$Y$22,$F$34:$F$878,$Y$18,$J$34:$J$878,$AB$18,$K$34:$K$878,1)/$H$19)</f>
        <v>645.63461538461536</v>
      </c>
      <c r="AC22" s="85">
        <f>(SUMIFS($H$34:$H$878,$E$34:$E$878,$Y$22,$F$34:$F$878,$Y$18,$J$34:$J$878,$AC$18,$K$34:$K$878,1)/$H$19)</f>
        <v>0</v>
      </c>
      <c r="AD22" s="85">
        <f>(SUMIFS($H$34:$H$878,$E$34:$E$878,$Y$22,$F$34:$F$878,$Y$18,$J$34:$J$878,$AD$18,$K$34:$K$878,1)/$H$19)</f>
        <v>35.598461538461535</v>
      </c>
      <c r="AE22" s="85">
        <f>(SUMIFS($H$34:$H$878,$E$34:$E$878,$Y$22,$F$34:$F$878,$Y$18,$J$34:$J$878,$AE$18,$K$34:$K$878,1)/$H$19)</f>
        <v>0</v>
      </c>
      <c r="AF22" s="85">
        <f>(SUMIFS($H$34:$H$878,$E$34:$E$878,$Y$22,$F$34:$F$878,$Y$18,$J$34:$J$878,$AF$18,$K$34:$K$878,1)/$H$21)</f>
        <v>0</v>
      </c>
      <c r="AG22" s="85">
        <f>(SUMIFS($H$34:$H$878,$E$34:$E$878,$Y$22,$F$34:$F$878,$Y$18,$J$34:$J$878,$AG$18,$K$34:$K$878,1)/$H$21)</f>
        <v>0</v>
      </c>
      <c r="AH22" s="85">
        <f>(SUMIFS($H$34:$H$878,$E$34:$E$878,$Y$22,$F$34:$F$878,$Y$18,$J$34:$J$878,$AH$18,$K$34:$K$878,1)/$H$21)</f>
        <v>0</v>
      </c>
      <c r="AI22" s="85">
        <f>(SUMIFS($H$34:$H$878,$E$34:$E$878,$Y$22,$F$34:$F$878,$Y$18,$J$34:$J$878,$AI$18,$K$34:$K$878,1)/$H$21)</f>
        <v>0</v>
      </c>
      <c r="AJ22" s="85">
        <f>(SUMIFS($H$34:$H$878,$E$34:$E$878,$Y$22,$F$34:$F$878,$Y$18,$J$34:$J$878,$AJ$18,$K$34:$K$878,1)/$H$21)</f>
        <v>0</v>
      </c>
      <c r="AK22" s="85">
        <f>(SUMIFS($H$34:$H$878,$E$34:$E$878,$Y$22,$F$34:$F$878,$Y$18,$J$34:$J$878,$AK$18,$K$34:$K$878,1)/$H$21)</f>
        <v>0</v>
      </c>
    </row>
    <row r="23" spans="1:37" s="28" customFormat="1" x14ac:dyDescent="0.25">
      <c r="A23" s="66"/>
      <c r="B23" s="63"/>
      <c r="C23" s="74"/>
      <c r="D23" s="76"/>
      <c r="E23" s="62"/>
      <c r="F23" s="62"/>
      <c r="G23" s="96"/>
      <c r="H23" s="93"/>
      <c r="J23" s="90"/>
      <c r="K23" s="80" t="s">
        <v>324</v>
      </c>
      <c r="L23" s="91">
        <f>(SUMIFS($H$34:$H$878,$E$34:$E$878,$K$23,$F$34:$F$878,$K$18,$J$34:$J$878,$L$18)/$H$19)+(SUMIFS($H$34:$H$878,$E$34:$E$878,$K$19,$F$34:$F$878,$J$18,$J$34:$J$878,$L$18,$K$34:$K$878,1)/$H$19)</f>
        <v>0</v>
      </c>
      <c r="M23" s="91">
        <f>SUMIFS($H$34:$H$878,$E$34:$E$878,$K$23,$F$34:$F$878,$K$18,$J$34:$J$878,$M$18)/$H$19+(SUMIFS($H$34:$H$878,$E$34:$E$878,$K$19,$F$34:$F$878,$J$18,$J$34:$J$878,$M$18,$K$34:$K$878,1)/$H$19)</f>
        <v>40.607307692307693</v>
      </c>
      <c r="N23" s="91">
        <f>SUMIFS($H$34:$H$878,$E$34:$E$878,$K$23,$F$34:$F$878,$K$18,$J$34:$J$878,$N$18)/$H$19+(SUMIFS($H$34:$H$878,$E$34:$E$878,$K$19,$F$34:$F$878,$J$18,$J$34:$J$878,$N$18,$K$34:$K$878,1)/$H$19)</f>
        <v>30.266538461538463</v>
      </c>
      <c r="O23" s="91">
        <f>SUMIFS($H$34:$H$878,$E$34:$E$878,$K$23,$F$34:$F$878,$K$18,$J$34:$J$878,$O$18)/$H$19+(SUMIFS($H$34:$H$878,$E$34:$E$878,$K$19,$F$34:$F$878,$J$18,$J$34:$J$878,$O$18,$K$34:$K$878,1)/$H$19)</f>
        <v>140.74038461538458</v>
      </c>
      <c r="P23" s="91">
        <f>SUMIFS($H$34:$H$878,$E$34:$E$878,$K$23,$F$34:$F$878,$K$18,$J$34:$J$878,$P$18)/$H$19+(SUMIFS($H$34:$H$878,$E$34:$E$878,$K$19,$F$34:$F$878,$J$18,$J$34:$J$878,$P$18,$K$34:$K$878,1)/$H$19)</f>
        <v>0</v>
      </c>
      <c r="Q23" s="91">
        <f>SUMIFS($H$34:$H$878,$E$34:$E$878,$K$23,$F$34:$F$878,$K$18,$J$34:$J$878,$Q$18)/$H$19+(SUMIFS($H$34:$H$878,$E$34:$E$878,$K$19,$F$34:$F$878,$J$18,$J$34:$J$878,$Q$18,$K$34:$K$878,1)/$H$19)</f>
        <v>0</v>
      </c>
      <c r="R23" s="91">
        <f>SUMIFS($H$34:$H$878,$E$34:$E$878,$K$23,$F$34:$F$878,$K$18,$J$34:$J$878,$R$18)/$H$21+(SUMIFS($H$34:$H$878,$E$34:$E$878,$K$19,$F$34:$F$878,$J$18,$J$34:$J$878,$R$18,$K$34:$K$878,1)/$H$21)</f>
        <v>0</v>
      </c>
      <c r="S23" s="91">
        <f>SUMIFS($H$34:$H$878,$E$34:$E$878,$K$23,$F$34:$F$878,$K$18,$J$34:$J$878,$S$18)/$H$21+(SUMIFS($H$34:$H$878,$E$34:$E$878,$K$19,$F$34:$F$878,$J$18,$J$34:$J$878,$S$18,$K$34:$K$878,1)/$H$21)</f>
        <v>0</v>
      </c>
      <c r="T23" s="91">
        <f>SUMIFS($H$34:$H$878,$E$34:$E$878,$K$23,$F$34:$F$878,$K$18,$J$34:$J$878,$T$18)/$H$21+(SUMIFS($H$34:$H$878,$E$34:$E$878,$K$19,$F$34:$F$878,$J$18,$J$34:$J$878,$T$18,$K$34:$K$878,1)/$H$21)</f>
        <v>0</v>
      </c>
      <c r="U23" s="91">
        <f>SUMIFS($H$34:$H$878,$E$34:$E$878,$K$23,$F$34:$F$878,$K$18,$J$34:$J$878,$U$18)/$H$21+(SUMIFS($H$34:$H$878,$E$34:$E$878,$K$19,$F$34:$F$878,$J$18,$J$34:$J$878,$U$18,$K$34:$K$878,1)/$H$21)</f>
        <v>0</v>
      </c>
      <c r="V23" s="91">
        <f>SUMIFS($H$34:$H$878,$E$34:$E$878,$K$23,$F$34:$F$878,$K$18,$J$34:$J$878,$V$18)/$H$21+(SUMIFS($H$34:$H$878,$E$34:$E$878,$K$19,$F$34:$F$878,$J$18,$J$34:$J$878,$V$18,$K$34:$K$878,1)/$H$21)</f>
        <v>0</v>
      </c>
      <c r="W23" s="91">
        <f>SUMIFS($H$34:$H$878,$E$34:$E$878,$K$23,$F$34:$F$878,$K$18,$J$34:$J$878,$W$18)/$H$21+(SUMIFS($H$34:$H$878,$E$34:$E$878,$K$19,$F$34:$F$878,$J$18,$J$34:$J$878,$W$18,$K$34:$K$878,1)/$H$21)</f>
        <v>0</v>
      </c>
      <c r="Y23" s="81" t="str">
        <f t="shared" si="36"/>
        <v>Севастополь</v>
      </c>
      <c r="Z23" s="85">
        <f>(SUMIFS($H$34:$H$878,$E$34:$E$878,$Y$23,$F$34:$F$878,$Y$18,$J$34:$J$878,$Z$18,$K$34:$K$878,1)/$H$19)</f>
        <v>0</v>
      </c>
      <c r="AA23" s="85">
        <f>(SUMIFS($H$34:$H$878,$E$34:$E$878,$Y$23,$F$34:$F$878,$Y$18,$J$34:$J$878,$AA$18,$K$34:$K$878,1)/$H$19)</f>
        <v>0</v>
      </c>
      <c r="AB23" s="85">
        <f>(SUMIFS($H$34:$H$878,$E$34:$E$878,$Y$23,$F$34:$F$878,$Y$18,$J$34:$J$878,$AB$18,$K$34:$K$878,1)/$H$19)</f>
        <v>0</v>
      </c>
      <c r="AC23" s="85">
        <f>(SUMIFS($H$34:$H$878,$E$34:$E$878,$Y$23,$F$34:$F$878,$Y$18,$J$34:$J$878,$AC$18,$K$34:$K$878,1)/$H$19)</f>
        <v>0</v>
      </c>
      <c r="AD23" s="85">
        <f>(SUMIFS($H$34:$H$878,$E$34:$E$878,$Y$23,$F$34:$F$878,$Y$18,$J$34:$J$878,$AD$18,$K$34:$K$878,1)/$H$19)</f>
        <v>0</v>
      </c>
      <c r="AE23" s="85">
        <f>(SUMIFS($H$34:$H$878,$E$34:$E$878,$Y$23,$F$34:$F$878,$Y$18,$J$34:$J$878,$AE$18,$K$34:$K$878,1)/$H$19)</f>
        <v>0</v>
      </c>
      <c r="AF23" s="85">
        <f>(SUMIFS($H$34:$H$878,$E$34:$E$878,$Y$23,$F$34:$F$878,$Y$18,$J$34:$J$878,$AF$18,$K$34:$K$878,1)/$H$21)</f>
        <v>0</v>
      </c>
      <c r="AG23" s="85">
        <f>(SUMIFS($H$34:$H$878,$E$34:$E$878,$Y$23,$F$34:$F$878,$Y$18,$J$34:$J$878,$AG$18,$K$34:$K$878,1)/$H$21)</f>
        <v>0</v>
      </c>
      <c r="AH23" s="85">
        <f>(SUMIFS($H$34:$H$878,$E$34:$E$878,$Y$23,$F$34:$F$878,$Y$18,$J$34:$J$878,$AH$18,$K$34:$K$878,1)/$H$21)</f>
        <v>0</v>
      </c>
      <c r="AI23" s="85">
        <f>(SUMIFS($H$34:$H$878,$E$34:$E$878,$Y$23,$F$34:$F$878,$Y$18,$J$34:$J$878,$AI$18,$K$34:$K$878,1)/$H$21)</f>
        <v>0</v>
      </c>
      <c r="AJ23" s="85">
        <f>(SUMIFS($H$34:$H$878,$E$34:$E$878,$Y$23,$F$34:$F$878,$Y$18,$J$34:$J$878,$AJ$18,$K$34:$K$878,1)/$H$21)</f>
        <v>0</v>
      </c>
      <c r="AK23" s="85">
        <f>(SUMIFS($H$34:$H$878,$E$34:$E$878,$Y$23,$F$34:$F$878,$Y$18,$J$34:$J$878,$AK$18,$K$34:$K$878,1)/$H$21)</f>
        <v>0</v>
      </c>
    </row>
    <row r="24" spans="1:37" s="28" customFormat="1" x14ac:dyDescent="0.25">
      <c r="A24" s="66"/>
      <c r="B24" s="63"/>
      <c r="C24" s="74"/>
      <c r="D24" s="76"/>
      <c r="E24" s="62"/>
      <c r="F24" s="62"/>
      <c r="G24" s="96"/>
      <c r="H24" s="93"/>
      <c r="J24" s="90"/>
      <c r="K24" s="80" t="s">
        <v>325</v>
      </c>
      <c r="L24" s="91">
        <f>(SUMIFS($H$34:$H$878,$E$34:$E$878,$K$24,$F$34:$F$878,$K$18,$J$34:$J$878,$L$18)/$H$19)+(SUMIFS($H$34:$H$878,$E$34:$E$878,$K$19,$F$34:$F$878,$J$18,$J$34:$J$878,$L$18,$K$34:$K$878,1)/$H$19)</f>
        <v>0</v>
      </c>
      <c r="M24" s="91">
        <f>SUMIFS($H$34:$H$878,$E$34:$E$878,$K$24,$F$34:$F$878,$K$18,$J$34:$J$878,$M$18)/$H$19+(SUMIFS($H$34:$H$878,$E$34:$E$878,$K$19,$F$34:$F$878,$J$18,$J$34:$J$878,$M$18,$K$34:$K$878,1)/$H$19)</f>
        <v>0</v>
      </c>
      <c r="N24" s="91">
        <f>SUMIFS($H$34:$H$878,$E$34:$E$878,$K$24,$F$34:$F$878,$K$18,$J$34:$J$878,$N$18)/$H$19+(SUMIFS($H$34:$H$878,$E$34:$E$878,$K$19,$F$34:$F$878,$J$18,$J$34:$J$878,$N$18,$K$34:$K$878,1)/$H$19)</f>
        <v>225.80653846153848</v>
      </c>
      <c r="O24" s="91">
        <f>SUMIFS($H$34:$H$878,$E$34:$E$878,$K$24,$F$34:$F$878,$K$18,$J$34:$J$878,$O$18)/$H$19+(SUMIFS($H$34:$H$878,$E$34:$E$878,$K$19,$F$34:$F$878,$J$18,$J$34:$J$878,$O$18,$K$34:$K$878,1)/$H$19)</f>
        <v>175.40884615384616</v>
      </c>
      <c r="P24" s="91">
        <f>SUMIFS($H$34:$H$878,$E$34:$E$878,$K$24,$F$34:$F$878,$K$18,$J$34:$J$878,$P$18)/$H$19+(SUMIFS($H$34:$H$878,$E$34:$E$878,$K$19,$F$34:$F$878,$J$18,$J$34:$J$878,$P$18,$K$34:$K$878,1)/$H$19)</f>
        <v>0</v>
      </c>
      <c r="Q24" s="91">
        <f>SUMIFS($H$34:$H$878,$E$34:$E$878,$K$24,$F$34:$F$878,$K$18,$J$34:$J$878,$Q$18)/$H$19+(SUMIFS($H$34:$H$878,$E$34:$E$878,$K$19,$F$34:$F$878,$J$18,$J$34:$J$878,$Q$18,$K$34:$K$878,1)/$H$19)</f>
        <v>0</v>
      </c>
      <c r="R24" s="91">
        <f>SUMIFS($H$34:$H$878,$E$34:$E$878,$K$24,$F$34:$F$878,$K$18,$J$34:$J$878,$R$18)/$H$21+(SUMIFS($H$34:$H$878,$E$34:$E$878,$K$19,$F$34:$F$878,$J$18,$J$34:$J$878,$R$18,$K$34:$K$878,1)/$H$21)</f>
        <v>0</v>
      </c>
      <c r="S24" s="91">
        <f>SUMIFS($H$34:$H$878,$E$34:$E$878,$K$24,$F$34:$F$878,$K$18,$J$34:$J$878,$S$18)/$H$21+(SUMIFS($H$34:$H$878,$E$34:$E$878,$K$19,$F$34:$F$878,$J$18,$J$34:$J$878,$S$18,$K$34:$K$878,1)/$H$21)</f>
        <v>0</v>
      </c>
      <c r="T24" s="91">
        <f>SUMIFS($H$34:$H$878,$E$34:$E$878,$K$24,$F$34:$F$878,$K$18,$J$34:$J$878,$T$18)/$H$21+(SUMIFS($H$34:$H$878,$E$34:$E$878,$K$19,$F$34:$F$878,$J$18,$J$34:$J$878,$T$18,$K$34:$K$878,1)/$H$21)</f>
        <v>0</v>
      </c>
      <c r="U24" s="91">
        <f>SUMIFS($H$34:$H$878,$E$34:$E$878,$K$24,$F$34:$F$878,$K$18,$J$34:$J$878,$U$18)/$H$21+(SUMIFS($H$34:$H$878,$E$34:$E$878,$K$19,$F$34:$F$878,$J$18,$J$34:$J$878,$U$18,$K$34:$K$878,1)/$H$21)</f>
        <v>31.461379310344828</v>
      </c>
      <c r="V24" s="91">
        <f>SUMIFS($H$34:$H$878,$E$34:$E$878,$K$24,$F$34:$F$878,$K$18,$J$34:$J$878,$V$18)/$H$21+(SUMIFS($H$34:$H$878,$E$34:$E$878,$K$19,$F$34:$F$878,$J$18,$J$34:$J$878,$V$18,$K$34:$K$878,1)/$H$21)</f>
        <v>0</v>
      </c>
      <c r="W24" s="91">
        <f>SUMIFS($H$34:$H$878,$E$34:$E$878,$K$24,$F$34:$F$878,$K$18,$J$34:$J$878,$W$18)/$H$21+(SUMIFS($H$34:$H$878,$E$34:$E$878,$K$19,$F$34:$F$878,$J$18,$J$34:$J$878,$W$18,$K$34:$K$878,1)/$H$21)</f>
        <v>0</v>
      </c>
      <c r="Y24" s="81" t="str">
        <f t="shared" si="36"/>
        <v>Феодосия</v>
      </c>
      <c r="Z24" s="85">
        <f>(SUMIFS($H$34:$H$878,$E$34:$E$878,$Y$24,$F$34:$F$878,$Y$18,$J$34:$J$878,$Z$18,$K$34:$K$878,1)/$H$19)</f>
        <v>0</v>
      </c>
      <c r="AA24" s="85">
        <f>(SUMIFS($H$34:$H$878,$E$34:$E$878,$Y$24,$F$34:$F$878,$Y$18,$J$34:$J$878,$AA$18,$K$34:$K$878,1)/$H$19)</f>
        <v>0</v>
      </c>
      <c r="AB24" s="85">
        <f>(SUMIFS($H$34:$H$878,$E$34:$E$878,$Y$24,$F$34:$F$878,$Y$18,$J$34:$J$878,$AB$18,$K$34:$K$878,1)/$H$19)</f>
        <v>0</v>
      </c>
      <c r="AC24" s="85">
        <f>(SUMIFS($H$34:$H$878,$E$34:$E$878,$Y$24,$F$34:$F$878,$Y$18,$J$34:$J$878,$AC$18,$K$34:$K$878,1)/$H$19)</f>
        <v>665.81076923076921</v>
      </c>
      <c r="AD24" s="85">
        <f>(SUMIFS($H$34:$H$878,$E$34:$E$878,$Y$24,$F$34:$F$878,$Y$18,$J$34:$J$878,$AD$18,$K$34:$K$878,1)/$H$19)</f>
        <v>0</v>
      </c>
      <c r="AE24" s="85">
        <f>(SUMIFS($H$34:$H$878,$E$34:$E$878,$Y$24,$F$34:$F$878,$Y$18,$J$34:$J$878,$AE$18,$K$34:$K$878,1)/$H$19)</f>
        <v>0</v>
      </c>
      <c r="AF24" s="85">
        <f>(SUMIFS($H$34:$H$878,$E$34:$E$878,$Y$24,$F$34:$F$878,$Y$18,$J$34:$J$878,$AF$18,$K$34:$K$878,1)/$H$21)</f>
        <v>0</v>
      </c>
      <c r="AG24" s="85">
        <f>(SUMIFS($H$34:$H$878,$E$34:$E$878,$Y$24,$F$34:$F$878,$Y$18,$J$34:$J$878,$AG$18,$K$34:$K$878,1)/$H$21)</f>
        <v>0</v>
      </c>
      <c r="AH24" s="85">
        <f>(SUMIFS($H$34:$H$878,$E$34:$E$878,$Y$24,$F$34:$F$878,$Y$18,$J$34:$J$878,$AH$18,$K$34:$K$878,1)/$H$21)</f>
        <v>0</v>
      </c>
      <c r="AI24" s="85">
        <f>(SUMIFS($H$34:$H$878,$E$34:$E$878,$Y$24,$F$34:$F$878,$Y$18,$J$34:$J$878,$AI$18,$K$34:$K$878,1)/$H$21)</f>
        <v>0</v>
      </c>
      <c r="AJ24" s="85">
        <f>(SUMIFS($H$34:$H$878,$E$34:$E$878,$Y$24,$F$34:$F$878,$Y$18,$J$34:$J$878,$AJ$18,$K$34:$K$878,1)/$H$21)</f>
        <v>0</v>
      </c>
      <c r="AK24" s="85">
        <f>(SUMIFS($H$34:$H$878,$E$34:$E$878,$Y$24,$F$34:$F$878,$Y$18,$J$34:$J$878,$AK$18,$K$34:$K$878,1)/$H$21)</f>
        <v>0</v>
      </c>
    </row>
    <row r="25" spans="1:37" s="28" customFormat="1" x14ac:dyDescent="0.25">
      <c r="A25" s="66"/>
      <c r="B25" s="63"/>
      <c r="C25" s="74"/>
      <c r="D25" s="76"/>
      <c r="E25" s="62"/>
      <c r="F25" s="62"/>
      <c r="G25" s="96"/>
      <c r="H25" s="93">
        <f>SUBTOTAL(9,H34:H442)/H19</f>
        <v>35622.63138461543</v>
      </c>
      <c r="J25" s="90"/>
      <c r="K25" s="80" t="s">
        <v>319</v>
      </c>
      <c r="L25" s="91">
        <f>(SUMIFS($H$34:$H$878,$E$34:$E$878,$K$25,$F$34:$F$878,$K$18,$J$34:$J$878,$L$18)/$H$19)+(SUMIFS($H$34:$H$878,$E$34:$E$878,$K$19,$F$34:$F$878,$J$18,$J$34:$J$878,$L$18,$K$34:$K$878,1)/$H$19)</f>
        <v>0</v>
      </c>
      <c r="M25" s="91">
        <f>SUMIFS($H$34:$H$878,$E$34:$E$878,$K$25,$F$34:$F$878,$K$18,$J$34:$J$878,$M$18)/$H$19+(SUMIFS($H$34:$H$878,$E$34:$E$878,$K$19,$F$34:$F$878,$J$18,$J$34:$J$878,$M$18,$K$34:$K$878,1)/$H$19)</f>
        <v>30.266538461538463</v>
      </c>
      <c r="N25" s="91">
        <f>SUMIFS($H$34:$H$878,$E$34:$E$878,$K$25,$F$34:$F$878,$K$18,$J$34:$J$878,$N$18)/$H$19+(SUMIFS($H$34:$H$878,$E$34:$E$878,$K$19,$F$34:$F$878,$J$18,$J$34:$J$878,$N$18,$K$34:$K$878,1)/$H$19)</f>
        <v>35.311153846153843</v>
      </c>
      <c r="O25" s="91">
        <f>SUMIFS($H$34:$H$878,$E$34:$E$878,$K$25,$F$34:$F$878,$K$18,$J$34:$J$878,$O$18)/$H$19+(SUMIFS($H$34:$H$878,$E$34:$E$878,$K$19,$F$34:$F$878,$J$18,$J$34:$J$878,$O$18,$K$34:$K$878,1)/$H$19)</f>
        <v>175.04307692307691</v>
      </c>
      <c r="P25" s="91">
        <f>SUMIFS($H$34:$H$878,$E$34:$E$878,$K$25,$F$34:$F$878,$K$18,$J$34:$J$878,$P$18)/$H$19+(SUMIFS($H$34:$H$878,$E$34:$E$878,$K$19,$F$34:$F$878,$J$18,$J$34:$J$878,$P$18,$K$34:$K$878,1)/$H$19)</f>
        <v>32.788846153846151</v>
      </c>
      <c r="Q25" s="91">
        <f>SUMIFS($H$34:$H$878,$E$34:$E$878,$K$25,$F$34:$F$878,$K$18,$J$34:$J$878,$Q$18)/$H$19+(SUMIFS($H$34:$H$878,$E$34:$E$878,$K$19,$F$34:$F$878,$J$18,$J$34:$J$878,$Q$18,$K$34:$K$878,1)/$H$19)</f>
        <v>265.12230769230769</v>
      </c>
      <c r="R25" s="91">
        <f>SUMIFS($H$34:$H$878,$E$34:$E$878,$K$25,$F$34:$F$878,$K$18,$J$34:$J$878,$R$18)/$H$21+(SUMIFS($H$34:$H$878,$E$34:$E$878,$K$19,$F$34:$F$878,$J$18,$J$34:$J$878,$R$18,$K$34:$K$878,1)/$H$21)</f>
        <v>0</v>
      </c>
      <c r="S25" s="91">
        <f>SUMIFS($H$34:$H$878,$E$34:$E$878,$K$25,$F$34:$F$878,$K$18,$J$34:$J$878,$S$18)/$H$21+(SUMIFS($H$34:$H$878,$E$34:$E$878,$K$19,$F$34:$F$878,$J$18,$J$34:$J$878,$S$18,$K$34:$K$878,1)/$H$21)</f>
        <v>0</v>
      </c>
      <c r="T25" s="91">
        <f>SUMIFS($H$34:$H$878,$E$34:$E$878,$K$25,$F$34:$F$878,$K$18,$J$34:$J$878,$T$18)/$H$21+(SUMIFS($H$34:$H$878,$E$34:$E$878,$K$19,$F$34:$F$878,$J$18,$J$34:$J$878,$T$18,$K$34:$K$878,1)/$H$21)</f>
        <v>0</v>
      </c>
      <c r="U25" s="91">
        <f>SUMIFS($H$34:$H$878,$E$34:$E$878,$K$25,$F$34:$F$878,$K$18,$J$34:$J$878,$U$18)/$H$21+(SUMIFS($H$34:$H$878,$E$34:$E$878,$K$19,$F$34:$F$878,$J$18,$J$34:$J$878,$U$18,$K$34:$K$878,1)/$H$21)</f>
        <v>76.884137931034473</v>
      </c>
      <c r="V25" s="91">
        <f>SUMIFS($H$34:$H$878,$E$34:$E$878,$K$25,$F$34:$F$878,$K$18,$J$34:$J$878,$V$18)/$H$21+(SUMIFS($H$34:$H$878,$E$34:$E$878,$K$19,$F$34:$F$878,$J$18,$J$34:$J$878,$V$18,$K$34:$K$878,1)/$H$21)</f>
        <v>0</v>
      </c>
      <c r="W25" s="91">
        <f>SUMIFS($H$34:$H$878,$E$34:$E$878,$K$25,$F$34:$F$878,$K$18,$J$34:$J$878,$W$18)/$H$21+(SUMIFS($H$34:$H$878,$E$34:$E$878,$K$19,$F$34:$F$878,$J$18,$J$34:$J$878,$W$18,$K$34:$K$878,1)/$H$21)</f>
        <v>0</v>
      </c>
      <c r="Y25" s="81" t="str">
        <f t="shared" si="36"/>
        <v>Винница</v>
      </c>
      <c r="Z25" s="85">
        <f>(SUMIFS($H$34:$H$878,$E$34:$E$878,$Y$25,$F$34:$F$878,$Y$18,$J$34:$J$878,$Z$18,$K$34:$K$878,1)/$H$19)</f>
        <v>575.02038461538461</v>
      </c>
      <c r="AA25" s="85">
        <f>(SUMIFS($H$34:$H$878,$E$34:$E$878,$Y$25,$F$34:$F$878,$Y$18,$J$34:$J$878,$AA$18,$K$34:$K$878,1)/$H$19)</f>
        <v>0</v>
      </c>
      <c r="AB25" s="85">
        <f>(SUMIFS($H$34:$H$878,$E$34:$E$878,$Y$25,$F$34:$F$878,$Y$18,$J$34:$J$878,$AB$18,$K$34:$K$878,1)/$H$19)</f>
        <v>0</v>
      </c>
      <c r="AC25" s="85">
        <f>(SUMIFS($H$34:$H$878,$E$34:$E$878,$Y$25,$F$34:$F$878,$Y$18,$J$34:$J$878,$AC$18,$K$34:$K$878,1)/$H$19)</f>
        <v>0</v>
      </c>
      <c r="AD25" s="85">
        <f>(SUMIFS($H$34:$H$878,$E$34:$E$878,$Y$25,$F$34:$F$878,$Y$18,$J$34:$J$878,$AD$18,$K$34:$K$878,1)/$H$19)</f>
        <v>1395.6196153846154</v>
      </c>
      <c r="AE25" s="85">
        <f>(SUMIFS($H$34:$H$878,$E$34:$E$878,$Y$25,$F$34:$F$878,$Y$18,$J$34:$J$878,$AE$18,$K$34:$K$878,1)/$H$19)</f>
        <v>0</v>
      </c>
      <c r="AF25" s="85">
        <f>(SUMIFS($H$34:$H$878,$E$34:$E$878,$Y$25,$F$34:$F$878,$Y$18,$J$34:$J$878,$AF$18,$K$34:$K$878,1)/$H$21)</f>
        <v>0</v>
      </c>
      <c r="AG25" s="85">
        <f>(SUMIFS($H$34:$H$878,$E$34:$E$878,$Y$25,$F$34:$F$878,$Y$18,$J$34:$J$878,$AG$18,$K$34:$K$878,1)/$H$21)</f>
        <v>0</v>
      </c>
      <c r="AH25" s="85">
        <f>(SUMIFS($H$34:$H$878,$E$34:$E$878,$Y$25,$F$34:$F$878,$Y$18,$J$34:$J$878,$AH$18,$K$34:$K$878,1)/$H$21)</f>
        <v>210.04137931034481</v>
      </c>
      <c r="AI25" s="85">
        <f>(SUMIFS($H$34:$H$878,$E$34:$E$878,$Y$25,$F$34:$F$878,$Y$18,$J$34:$J$878,$AI$18,$K$34:$K$878,1)/$H$21)</f>
        <v>0</v>
      </c>
      <c r="AJ25" s="85">
        <f>(SUMIFS($H$34:$H$878,$E$34:$E$878,$Y$25,$F$34:$F$878,$Y$18,$J$34:$J$878,$AJ$18,$K$34:$K$878,1)/$H$21)</f>
        <v>0</v>
      </c>
      <c r="AK25" s="85">
        <f>(SUMIFS($H$34:$H$878,$E$34:$E$878,$Y$25,$F$34:$F$878,$Y$18,$J$34:$J$878,$AK$18,$K$34:$K$878,1)/$H$21)</f>
        <v>0</v>
      </c>
    </row>
    <row r="26" spans="1:37" x14ac:dyDescent="0.25">
      <c r="A26" s="62"/>
      <c r="C26" s="63"/>
      <c r="D26" s="64"/>
      <c r="F26" s="65"/>
      <c r="H26" s="62"/>
      <c r="I26"/>
      <c r="J26" s="90"/>
      <c r="K26" s="80" t="s">
        <v>326</v>
      </c>
      <c r="L26" s="91">
        <f>(SUMIFS($H$34:$H$878,$E$34:$E$878,$K$26,$F$34:$F$878,$K$18,$J$34:$J$878,$L$18)/$H$19)+(SUMIFS($H$34:$H$878,$E$34:$E$878,$K$19,$F$34:$F$878,$J$18,$J$34:$J$878,$L$18,$K$34:$K$878,1)/$H$19)</f>
        <v>59.615769230769224</v>
      </c>
      <c r="M26" s="91">
        <f>SUMIFS($H$34:$H$878,$E$34:$E$878,$K$26,$F$34:$F$878,$K$18,$J$34:$J$878,$M$18)/$H$19+(SUMIFS($H$34:$H$878,$E$34:$E$878,$K$19,$F$34:$F$878,$J$18,$J$34:$J$878,$M$18,$K$34:$K$878,1)/$H$19)</f>
        <v>59.982692307692318</v>
      </c>
      <c r="N26" s="91">
        <f>SUMIFS($H$34:$H$878,$E$34:$E$878,$K$26,$F$34:$F$878,$K$18,$J$34:$J$878,$N$18)/$H$19+(SUMIFS($H$34:$H$878,$E$34:$E$878,$K$19,$F$34:$F$878,$J$18,$J$34:$J$878,$N$18,$K$34:$K$878,1)/$H$19)</f>
        <v>65.577692307692303</v>
      </c>
      <c r="O26" s="91">
        <f>SUMIFS($H$34:$H$878,$E$34:$E$878,$K$26,$F$34:$F$878,$K$18,$J$34:$J$878,$O$18)/$H$19+(SUMIFS($H$34:$H$878,$E$34:$E$878,$K$19,$F$34:$F$878,$J$18,$J$34:$J$878,$O$18,$K$34:$K$878,1)/$H$19)</f>
        <v>175.40884615384616</v>
      </c>
      <c r="P26" s="91">
        <f>SUMIFS($H$34:$H$878,$E$34:$E$878,$K$26,$F$34:$F$878,$K$18,$J$34:$J$878,$P$18)/$H$19+(SUMIFS($H$34:$H$878,$E$34:$E$878,$K$19,$F$34:$F$878,$J$18,$J$34:$J$878,$P$18,$K$34:$K$878,1)/$H$19)</f>
        <v>130.55884615384613</v>
      </c>
      <c r="Q26" s="91">
        <f>SUMIFS($H$34:$H$878,$E$34:$E$878,$K$26,$F$34:$F$878,$K$18,$J$34:$J$878,$Q$18)/$H$19+(SUMIFS($H$34:$H$878,$E$34:$E$878,$K$19,$F$34:$F$878,$J$18,$J$34:$J$878,$Q$18,$K$34:$K$878,1)/$H$19)</f>
        <v>83.309230769230766</v>
      </c>
      <c r="R26" s="91">
        <f>SUMIFS($H$34:$H$878,$E$34:$E$878,$K$26,$F$34:$F$878,$K$18,$J$34:$J$878,$R$18)/$H$21+(SUMIFS($H$34:$H$878,$E$34:$E$878,$K$19,$F$34:$F$878,$J$18,$J$34:$J$878,$R$18,$K$34:$K$878,1)/$H$21)</f>
        <v>0</v>
      </c>
      <c r="S26" s="91">
        <f>SUMIFS($H$34:$H$878,$E$34:$E$878,$K$26,$F$34:$F$878,$K$18,$J$34:$J$878,$S$18)/$H$21+(SUMIFS($H$34:$H$878,$E$34:$E$878,$K$19,$F$34:$F$878,$J$18,$J$34:$J$878,$S$18,$K$34:$K$878,1)/$H$21)</f>
        <v>0</v>
      </c>
      <c r="T26" s="91">
        <f>SUMIFS($H$34:$H$878,$E$34:$E$878,$K$26,$F$34:$F$878,$K$18,$J$34:$J$878,$T$18)/$H$21+(SUMIFS($H$34:$H$878,$E$34:$E$878,$K$19,$F$34:$F$878,$J$18,$J$34:$J$878,$T$18,$K$34:$K$878,1)/$H$21)</f>
        <v>0</v>
      </c>
      <c r="U26" s="91">
        <f>SUMIFS($H$34:$H$878,$E$34:$E$878,$K$26,$F$34:$F$878,$K$18,$J$34:$J$878,$U$18)/$H$21+(SUMIFS($H$34:$H$878,$E$34:$E$878,$K$19,$F$34:$F$878,$J$18,$J$34:$J$878,$U$18,$K$34:$K$878,1)/$H$21)</f>
        <v>76.884137931034473</v>
      </c>
      <c r="V26" s="91">
        <f>SUMIFS($H$34:$H$878,$E$34:$E$878,$K$26,$F$34:$F$878,$K$18,$J$34:$J$878,$V$18)/$H$21+(SUMIFS($H$34:$H$878,$E$34:$E$878,$K$19,$F$34:$F$878,$J$18,$J$34:$J$878,$V$18,$K$34:$K$878,1)/$H$21)</f>
        <v>0</v>
      </c>
      <c r="W26" s="91">
        <f>SUMIFS($H$34:$H$878,$E$34:$E$878,$K$26,$F$34:$F$878,$K$18,$J$34:$J$878,$W$18)/$H$21+(SUMIFS($H$34:$H$878,$E$34:$E$878,$K$19,$F$34:$F$878,$J$18,$J$34:$J$878,$W$18,$K$34:$K$878,1)/$H$21)</f>
        <v>0</v>
      </c>
      <c r="Y26" s="81" t="str">
        <f t="shared" si="36"/>
        <v>Кировоград</v>
      </c>
      <c r="Z26" s="85">
        <f>(SUMIFS($H$34:$H$878,$E$34:$E$878,$Y$26,$F$34:$F$878,$Y$18,$J$34:$J$878,$Z$18,$K$34:$K$878,1)/$H$19)</f>
        <v>0</v>
      </c>
      <c r="AA26" s="85">
        <f>(SUMIFS($H$34:$H$878,$E$34:$E$878,$Y$26,$F$34:$F$878,$Y$18,$J$34:$J$878,$AA$18,$K$34:$K$878,1)/$H$19)</f>
        <v>0</v>
      </c>
      <c r="AB26" s="85">
        <f>(SUMIFS($H$34:$H$878,$E$34:$E$878,$Y$26,$F$34:$F$878,$Y$18,$J$34:$J$878,$AB$18,$K$34:$K$878,1)/$H$19)</f>
        <v>605.28346153846155</v>
      </c>
      <c r="AC26" s="85">
        <f>(SUMIFS($H$34:$H$878,$E$34:$E$878,$Y$26,$F$34:$F$878,$Y$18,$J$34:$J$878,$AC$18,$K$34:$K$878,1)/$H$19)</f>
        <v>665.81076923076921</v>
      </c>
      <c r="AD26" s="85">
        <f>(SUMIFS($H$34:$H$878,$E$34:$E$878,$Y$26,$F$34:$F$878,$Y$18,$J$34:$J$878,$AD$18,$K$34:$K$878,1)/$H$19)</f>
        <v>1197.6588461538461</v>
      </c>
      <c r="AE26" s="85">
        <f>(SUMIFS($H$34:$H$878,$E$34:$E$878,$Y$26,$F$34:$F$878,$Y$18,$J$34:$J$878,$AE$18,$K$34:$K$878,1)/$H$19)</f>
        <v>0</v>
      </c>
      <c r="AF26" s="85">
        <f>(SUMIFS($H$34:$H$878,$E$34:$E$878,$Y$26,$F$34:$F$878,$Y$18,$J$34:$J$878,$AF$18,$K$34:$K$878,1)/$H$21)</f>
        <v>0</v>
      </c>
      <c r="AG26" s="85">
        <f>(SUMIFS($H$34:$H$878,$E$34:$E$878,$Y$26,$F$34:$F$878,$Y$18,$J$34:$J$878,$AG$18,$K$34:$K$878,1)/$H$21)</f>
        <v>0</v>
      </c>
      <c r="AH26" s="85">
        <f>(SUMIFS($H$34:$H$878,$E$34:$E$878,$Y$26,$F$34:$F$878,$Y$18,$J$34:$J$878,$AH$18,$K$34:$K$878,1)/$H$21)</f>
        <v>0</v>
      </c>
      <c r="AI26" s="85">
        <f>(SUMIFS($H$34:$H$878,$E$34:$E$878,$Y$26,$F$34:$F$878,$Y$18,$J$34:$J$878,$AI$18,$K$34:$K$878,1)/$H$21)</f>
        <v>0</v>
      </c>
      <c r="AJ26" s="85">
        <f>(SUMIFS($H$34:$H$878,$E$34:$E$878,$Y$26,$F$34:$F$878,$Y$18,$J$34:$J$878,$AJ$18,$K$34:$K$878,1)/$H$21)</f>
        <v>0</v>
      </c>
      <c r="AK26" s="85">
        <f>(SUMIFS($H$34:$H$878,$E$34:$E$878,$Y$26,$F$34:$F$878,$Y$18,$J$34:$J$878,$AK$18,$K$34:$K$878,1)/$H$21)</f>
        <v>0</v>
      </c>
    </row>
    <row r="27" spans="1:37" x14ac:dyDescent="0.25">
      <c r="A27" s="410"/>
      <c r="B27" s="411"/>
      <c r="C27" s="411"/>
      <c r="D27" s="412"/>
      <c r="E27" s="410"/>
      <c r="F27" s="410"/>
      <c r="G27" s="413"/>
      <c r="H27" s="410"/>
      <c r="I27"/>
      <c r="J27" s="90"/>
      <c r="K27" s="80" t="s">
        <v>327</v>
      </c>
      <c r="L27" s="91">
        <f>(SUMIFS($H$34:$H$878,$E$34:$E$878,$K$27,$F$34:$F$878,$K$18,$J$34:$J$878,$L$18)/$H$19)+(SUMIFS($H$34:$H$878,$E$34:$E$878,$K$19,$F$34:$F$878,$J$18,$J$34:$J$878,$L$18,$K$34:$K$878,1)/$H$19)</f>
        <v>0</v>
      </c>
      <c r="M27" s="91">
        <f>SUMIFS($H$34:$H$878,$E$34:$E$878,$K$27,$F$34:$F$878,$K$18,$J$34:$J$878,$M$18)/$H$19+(SUMIFS($H$34:$H$878,$E$34:$E$878,$K$19,$F$34:$F$878,$J$18,$J$34:$J$878,$M$18,$K$34:$K$878,1)/$H$19)</f>
        <v>131.40692307692308</v>
      </c>
      <c r="N27" s="91">
        <f>SUMIFS($H$34:$H$878,$E$34:$E$878,$K$27,$F$34:$F$878,$K$18,$J$34:$J$878,$N$18)/$H$19+(SUMIFS($H$34:$H$878,$E$34:$E$878,$K$19,$F$34:$F$878,$J$18,$J$34:$J$878,$N$18,$K$34:$K$878,1)/$H$19)</f>
        <v>35.311153846153843</v>
      </c>
      <c r="O27" s="91">
        <f>SUMIFS($H$34:$H$878,$E$34:$E$878,$K$27,$F$34:$F$878,$K$18,$J$34:$J$878,$O$18)/$H$19+(SUMIFS($H$34:$H$878,$E$34:$E$878,$K$19,$F$34:$F$878,$J$18,$J$34:$J$878,$O$18,$K$34:$K$878,1)/$H$19)</f>
        <v>234.88730769230773</v>
      </c>
      <c r="P27" s="91">
        <f>SUMIFS($H$34:$H$878,$E$34:$E$878,$K$27,$F$34:$F$878,$K$18,$J$34:$J$878,$P$18)/$H$19+(SUMIFS($H$34:$H$878,$E$34:$E$878,$K$19,$F$34:$F$878,$J$18,$J$34:$J$878,$P$18,$K$34:$K$878,1)/$H$19)</f>
        <v>292.7134615384615</v>
      </c>
      <c r="Q27" s="91">
        <f>SUMIFS($H$34:$H$878,$E$34:$E$878,$K$27,$F$34:$F$878,$K$18,$J$34:$J$878,$Q$18)/$H$19+(SUMIFS($H$34:$H$878,$E$34:$E$878,$K$19,$F$34:$F$878,$J$18,$J$34:$J$878,$Q$18,$K$34:$K$878,1)/$H$19)</f>
        <v>150.44461538461539</v>
      </c>
      <c r="R27" s="91">
        <f>SUMIFS($H$34:$H$878,$E$34:$E$878,$K$27,$F$34:$F$878,$K$18,$J$34:$J$878,$R$18)/$H$21+(SUMIFS($H$34:$H$878,$E$34:$E$878,$K$19,$F$34:$F$878,$J$18,$J$34:$J$878,$R$18,$K$34:$K$878,1)/$H$21)</f>
        <v>35.851724137931036</v>
      </c>
      <c r="S27" s="91">
        <f>SUMIFS($H$34:$H$878,$E$34:$E$878,$K$27,$F$34:$F$878,$K$18,$J$34:$J$878,$S$18)/$H$21+(SUMIFS($H$34:$H$878,$E$34:$E$878,$K$19,$F$34:$F$878,$J$18,$J$34:$J$878,$S$18,$K$34:$K$878,1)/$H$21)</f>
        <v>35.851724137931036</v>
      </c>
      <c r="T27" s="91">
        <f>SUMIFS($H$34:$H$878,$E$34:$E$878,$K$27,$F$34:$F$878,$K$18,$J$34:$J$878,$T$18)/$H$21+(SUMIFS($H$34:$H$878,$E$34:$E$878,$K$19,$F$34:$F$878,$J$18,$J$34:$J$878,$T$18,$K$34:$K$878,1)/$H$21)</f>
        <v>0</v>
      </c>
      <c r="U27" s="91">
        <f>SUMIFS($H$34:$H$878,$E$34:$E$878,$K$27,$F$34:$F$878,$K$18,$J$34:$J$878,$U$18)/$H$21+(SUMIFS($H$34:$H$878,$E$34:$E$878,$K$19,$F$34:$F$878,$J$18,$J$34:$J$878,$U$18,$K$34:$K$878,1)/$H$21)</f>
        <v>115.32620689655172</v>
      </c>
      <c r="V27" s="91">
        <f>SUMIFS($H$34:$H$878,$E$34:$E$878,$K$27,$F$34:$F$878,$K$18,$J$34:$J$878,$V$18)/$H$21+(SUMIFS($H$34:$H$878,$E$34:$E$878,$K$19,$F$34:$F$878,$J$18,$J$34:$J$878,$V$18,$K$34:$K$878,1)/$H$21)</f>
        <v>0</v>
      </c>
      <c r="W27" s="91">
        <f>SUMIFS($H$34:$H$878,$E$34:$E$878,$K$27,$F$34:$F$878,$K$18,$J$34:$J$878,$W$18)/$H$21+(SUMIFS($H$34:$H$878,$E$34:$E$878,$K$19,$F$34:$F$878,$J$18,$J$34:$J$878,$W$18,$K$34:$K$878,1)/$H$21)</f>
        <v>0</v>
      </c>
      <c r="Y27" s="81" t="str">
        <f t="shared" si="36"/>
        <v>Черкассы</v>
      </c>
      <c r="Z27" s="85">
        <f>(SUMIFS($H$34:$H$878,$E$34:$E$878,$Y$27,$F$34:$F$878,$Y$18,$J$34:$J$878,$Z$18,$K$34:$K$878,1)/$H$19)</f>
        <v>0</v>
      </c>
      <c r="AA27" s="85">
        <f>(SUMIFS($H$34:$H$878,$E$34:$E$878,$Y$27,$F$34:$F$878,$Y$18,$J$34:$J$878,$AA$18,$K$34:$K$878,1)/$H$19)</f>
        <v>0</v>
      </c>
      <c r="AB27" s="85">
        <f>(SUMIFS($H$34:$H$878,$E$34:$E$878,$Y$27,$F$34:$F$878,$Y$18,$J$34:$J$878,$AB$18,$K$34:$K$878,1)/$H$19)</f>
        <v>0</v>
      </c>
      <c r="AC27" s="85">
        <f>(SUMIFS($H$34:$H$878,$E$34:$E$878,$Y$27,$F$34:$F$878,$Y$18,$J$34:$J$878,$AC$18,$K$34:$K$878,1)/$H$19)</f>
        <v>1331.6215384615384</v>
      </c>
      <c r="AD27" s="85">
        <f>(SUMIFS($H$34:$H$878,$E$34:$E$878,$Y$27,$F$34:$F$878,$Y$18,$J$34:$J$878,$AD$18,$K$34:$K$878,1)/$H$19)</f>
        <v>1315.4423076923076</v>
      </c>
      <c r="AE27" s="85">
        <f>(SUMIFS($H$34:$H$878,$E$34:$E$878,$Y$27,$F$34:$F$878,$Y$18,$J$34:$J$878,$AE$18,$K$34:$K$878,1)/$H$19)</f>
        <v>0</v>
      </c>
      <c r="AF27" s="85">
        <f>(SUMIFS($H$34:$H$878,$E$34:$E$878,$Y$27,$F$34:$F$878,$Y$18,$J$34:$J$878,$AF$18,$K$34:$K$878,1)/$H$21)</f>
        <v>0</v>
      </c>
      <c r="AG27" s="85">
        <f>(SUMIFS($H$34:$H$878,$E$34:$E$878,$Y$27,$F$34:$F$878,$Y$18,$J$34:$J$878,$AG$18,$K$34:$K$878,1)/$H$21)</f>
        <v>0</v>
      </c>
      <c r="AH27" s="85">
        <f>(SUMIFS($H$34:$H$878,$E$34:$E$878,$Y$27,$F$34:$F$878,$Y$18,$J$34:$J$878,$AH$18,$K$34:$K$878,1)/$H$21)</f>
        <v>228.66206896551722</v>
      </c>
      <c r="AI27" s="85">
        <f>(SUMIFS($H$34:$H$878,$E$34:$E$878,$Y$27,$F$34:$F$878,$Y$18,$J$34:$J$878,$AI$18,$K$34:$K$878,1)/$H$21)</f>
        <v>0</v>
      </c>
      <c r="AJ27" s="85">
        <f>(SUMIFS($H$34:$H$878,$E$34:$E$878,$Y$27,$F$34:$F$878,$Y$18,$J$34:$J$878,$AJ$18,$K$34:$K$878,1)/$H$21)</f>
        <v>0</v>
      </c>
      <c r="AK27" s="85">
        <f>(SUMIFS($H$34:$H$878,$E$34:$E$878,$Y$27,$F$34:$F$878,$Y$18,$J$34:$J$878,$AK$18,$K$34:$K$878,1)/$H$21)</f>
        <v>0</v>
      </c>
    </row>
    <row r="28" spans="1:37" ht="15" customHeight="1" x14ac:dyDescent="0.25">
      <c r="A28" s="502"/>
      <c r="B28" s="503"/>
      <c r="C28" s="503"/>
      <c r="D28" s="509"/>
      <c r="E28" s="502"/>
      <c r="F28" s="502"/>
      <c r="G28" s="508"/>
      <c r="H28" s="502"/>
      <c r="I28"/>
      <c r="J28" s="90"/>
      <c r="K28" s="80" t="s">
        <v>240</v>
      </c>
      <c r="L28" s="91">
        <f>(SUMIFS($H$34:$H$878,$E$34:$E$878,$K$28,$F$34:$F$878,$K$18,$J$34:$J$878,$L$18)/$H$19)+(SUMIFS($H$34:$H$878,$E$34:$E$878,$K$19,$F$34:$F$878,$J$18,$J$34:$J$878,$L$18,$K$34:$K$878,1)/$H$19)</f>
        <v>37.5</v>
      </c>
      <c r="M28" s="91">
        <f>SUMIFS($H$34:$H$878,$E$34:$E$878,$K$28,$F$34:$F$878,$K$18,$J$34:$J$878,$M$18)/$H$19+(SUMIFS($H$34:$H$878,$E$34:$E$878,$K$19,$F$34:$F$878,$J$18,$J$34:$J$878,$M$18,$K$34:$K$878,1)/$H$19)</f>
        <v>0</v>
      </c>
      <c r="N28" s="91">
        <f>SUMIFS($H$34:$H$878,$E$34:$E$878,$K$28,$F$34:$F$878,$K$18,$J$34:$J$878,$N$18)/$H$19+(SUMIFS($H$34:$H$878,$E$34:$E$878,$K$19,$F$34:$F$878,$J$18,$J$34:$J$878,$N$18,$K$34:$K$878,1)/$H$19)</f>
        <v>0</v>
      </c>
      <c r="O28" s="91">
        <f>SUMIFS($H$34:$H$878,$E$34:$E$878,$K$28,$F$34:$F$878,$K$18,$J$34:$J$878,$O$18)/$H$19+(SUMIFS($H$34:$H$878,$E$34:$E$878,$K$19,$F$34:$F$878,$J$18,$J$34:$J$878,$O$18,$K$34:$K$878,1)/$H$19)</f>
        <v>34.806923076923077</v>
      </c>
      <c r="P28" s="91">
        <f>SUMIFS($H$34:$H$878,$E$34:$E$878,$K$28,$F$34:$F$878,$K$18,$J$34:$J$878,$P$18)/$H$19+(SUMIFS($H$34:$H$878,$E$34:$E$878,$K$19,$F$34:$F$878,$J$18,$J$34:$J$878,$P$18,$K$34:$K$878,1)/$H$19)</f>
        <v>0</v>
      </c>
      <c r="Q28" s="91">
        <f>SUMIFS($H$34:$H$878,$E$34:$E$878,$K$28,$F$34:$F$878,$K$18,$J$34:$J$878,$Q$18)/$H$19+(SUMIFS($H$34:$H$878,$E$34:$E$878,$K$19,$F$34:$F$878,$J$18,$J$34:$J$878,$Q$18,$K$34:$K$878,1)/$H$19)</f>
        <v>0</v>
      </c>
      <c r="R28" s="91">
        <f>SUMIFS($H$34:$H$878,$E$34:$E$878,$K$28,$F$34:$F$878,$K$18,$J$34:$J$878,$R$18)/$H$21+(SUMIFS($H$34:$H$878,$E$34:$E$878,$K$19,$F$34:$F$878,$J$18,$J$34:$J$878,$R$18,$K$34:$K$878,1)/$H$21)</f>
        <v>0</v>
      </c>
      <c r="S28" s="91">
        <f>SUMIFS($H$34:$H$878,$E$34:$E$878,$K$28,$F$34:$F$878,$K$18,$J$34:$J$878,$S$18)/$H$21+(SUMIFS($H$34:$H$878,$E$34:$E$878,$K$19,$F$34:$F$878,$J$18,$J$34:$J$878,$S$18,$K$34:$K$878,1)/$H$21)</f>
        <v>0</v>
      </c>
      <c r="T28" s="91">
        <f>SUMIFS($H$34:$H$878,$E$34:$E$878,$K$28,$F$34:$F$878,$K$18,$J$34:$J$878,$T$18)/$H$21+(SUMIFS($H$34:$H$878,$E$34:$E$878,$K$19,$F$34:$F$878,$J$18,$J$34:$J$878,$T$18,$K$34:$K$878,1)/$H$21)</f>
        <v>0</v>
      </c>
      <c r="U28" s="91">
        <f>SUMIFS($H$34:$H$878,$E$34:$E$878,$K$28,$F$34:$F$878,$K$18,$J$34:$J$878,$U$18)/$H$21+(SUMIFS($H$34:$H$878,$E$34:$E$878,$K$19,$F$34:$F$878,$J$18,$J$34:$J$878,$U$18,$K$34:$K$878,1)/$H$21)</f>
        <v>0</v>
      </c>
      <c r="V28" s="91">
        <f>SUMIFS($H$34:$H$878,$E$34:$E$878,$K$28,$F$34:$F$878,$K$18,$J$34:$J$878,$V$18)/$H$21+(SUMIFS($H$34:$H$878,$E$34:$E$878,$K$19,$F$34:$F$878,$J$18,$J$34:$J$878,$V$18,$K$34:$K$878,1)/$H$21)</f>
        <v>0</v>
      </c>
      <c r="W28" s="91">
        <f>SUMIFS($H$34:$H$878,$E$34:$E$878,$K$28,$F$34:$F$878,$K$18,$J$34:$J$878,$W$18)/$H$21+(SUMIFS($H$34:$H$878,$E$34:$E$878,$K$19,$F$34:$F$878,$J$18,$J$34:$J$878,$W$18,$K$34:$K$878,1)/$H$21)</f>
        <v>0</v>
      </c>
      <c r="Y28" s="81" t="str">
        <f t="shared" si="36"/>
        <v xml:space="preserve">CPG </v>
      </c>
      <c r="Z28" s="85">
        <f>(SUMIFS($H$34:$H$878,$E$34:$E$878,$Y$28,$F$34:$F$878,$Y$18,$J$34:$J$878,$Z$18,$K$34:$K$878,1)/$H$19)</f>
        <v>0</v>
      </c>
      <c r="AA28" s="85">
        <f>(SUMIFS($H$34:$H$878,$E$34:$E$878,$Y$28,$F$34:$F$878,$Y$18,$J$34:$J$878,$AA$18,$K$34:$K$878,1)/$H$19)</f>
        <v>0</v>
      </c>
      <c r="AB28" s="85">
        <f>(SUMIFS($H$34:$H$878,$E$34:$E$878,$Y$28,$F$34:$F$878,$Y$18,$J$34:$J$878,$AB$18,$K$34:$K$878,1)/$H$19)</f>
        <v>0</v>
      </c>
      <c r="AC28" s="85">
        <f>(SUMIFS($H$34:$H$878,$E$34:$E$878,$Y$28,$F$34:$F$878,$Y$18,$J$34:$J$878,$AC$18,$K$34:$K$878,1)/$H$19)</f>
        <v>380.76923076923077</v>
      </c>
      <c r="AD28" s="85">
        <f>(SUMIFS($H$34:$H$878,$E$34:$E$878,$Y$28,$F$34:$F$878,$Y$18,$J$34:$J$878,$AD$18,$K$34:$K$878,1)/$H$19)</f>
        <v>0</v>
      </c>
      <c r="AE28" s="85">
        <f>(SUMIFS($H$34:$H$878,$E$34:$E$878,$Y$28,$F$34:$F$878,$Y$18,$J$34:$J$878,$AE$18,$K$34:$K$878,1)/$H$19)</f>
        <v>0</v>
      </c>
      <c r="AF28" s="85">
        <f>(SUMIFS($H$34:$H$878,$E$34:$E$878,$Y$28,$F$34:$F$878,$Y$18,$J$34:$J$878,$AF$18,$K$34:$K$878,1)/$H$21)</f>
        <v>0</v>
      </c>
      <c r="AG28" s="85">
        <f>(SUMIFS($H$34:$H$878,$E$34:$E$878,$Y$28,$F$34:$F$878,$Y$18,$J$34:$J$878,$AG$18,$K$34:$K$878,1)/$H$21)</f>
        <v>0</v>
      </c>
      <c r="AH28" s="85">
        <f>(SUMIFS($H$34:$H$878,$E$34:$E$878,$Y$28,$F$34:$F$878,$Y$18,$J$34:$J$878,$AH$18,$K$34:$K$878,1)/$H$21)</f>
        <v>0</v>
      </c>
      <c r="AI28" s="85">
        <f>(SUMIFS($H$34:$H$878,$E$34:$E$878,$Y$28,$F$34:$F$878,$Y$18,$J$34:$J$878,$AI$18,$K$34:$K$878,1)/$H$21)</f>
        <v>0</v>
      </c>
      <c r="AJ28" s="85">
        <f>(SUMIFS($H$34:$H$878,$E$34:$E$878,$Y$28,$F$34:$F$878,$Y$18,$J$34:$J$878,$AJ$18,$K$34:$K$878,1)/$H$21)</f>
        <v>0</v>
      </c>
      <c r="AK28" s="85">
        <f>(SUMIFS($H$34:$H$878,$E$34:$E$878,$Y$28,$F$34:$F$878,$Y$18,$J$34:$J$878,$AK$18,$K$34:$K$878,1)/$H$21)</f>
        <v>0</v>
      </c>
    </row>
    <row r="29" spans="1:37" x14ac:dyDescent="0.25">
      <c r="A29" s="502"/>
      <c r="B29" s="503"/>
      <c r="C29" s="503"/>
      <c r="D29" s="509"/>
      <c r="E29" s="502"/>
      <c r="F29" s="502"/>
      <c r="G29" s="508"/>
      <c r="H29" s="502"/>
      <c r="I29"/>
      <c r="J29" s="90"/>
      <c r="K29" s="80" t="s">
        <v>328</v>
      </c>
      <c r="L29" s="91">
        <f>(SUMIFS($H$34:$H$878,$E$34:$E$878,$K$29,$F$34:$F$878,$K$18,$J$34:$J$878,$L$18)/$H$19)+(SUMIFS($H$34:$H$878,$E$34:$E$878,$K$19,$F$34:$F$878,$J$18,$J$34:$J$878,$L$18,$K$34:$K$878,1)/$H$19)</f>
        <v>119.23153846153845</v>
      </c>
      <c r="M29" s="91">
        <f>SUMIFS($H$34:$H$878,$E$34:$E$878,$K$29,$F$34:$F$878,$K$18,$J$34:$J$878,$M$18)/$H$19+(SUMIFS($H$34:$H$878,$E$34:$E$878,$K$19,$F$34:$F$878,$J$18,$J$34:$J$878,$M$18,$K$34:$K$878,1)/$H$19)</f>
        <v>0</v>
      </c>
      <c r="N29" s="91">
        <f>SUMIFS($H$34:$H$878,$E$34:$E$878,$K$29,$F$34:$F$878,$K$18,$J$34:$J$878,$N$18)/$H$19+(SUMIFS($H$34:$H$878,$E$34:$E$878,$K$19,$F$34:$F$878,$J$18,$J$34:$J$878,$N$18,$K$34:$K$878,1)/$H$19)</f>
        <v>30.266538461538463</v>
      </c>
      <c r="O29" s="91">
        <f>SUMIFS($H$34:$H$878,$E$34:$E$878,$K$29,$F$34:$F$878,$K$18,$J$34:$J$878,$O$18)/$H$19+(SUMIFS($H$34:$H$878,$E$34:$E$878,$K$19,$F$34:$F$878,$J$18,$J$34:$J$878,$O$18,$K$34:$K$878,1)/$H$19)</f>
        <v>0</v>
      </c>
      <c r="P29" s="91">
        <f>SUMIFS($H$34:$H$878,$E$34:$E$878,$K$29,$F$34:$F$878,$K$18,$J$34:$J$878,$P$18)/$H$19+(SUMIFS($H$34:$H$878,$E$34:$E$878,$K$19,$F$34:$F$878,$J$18,$J$34:$J$878,$P$18,$K$34:$K$878,1)/$H$19)</f>
        <v>32.788846153846151</v>
      </c>
      <c r="Q29" s="91">
        <f>SUMIFS($H$34:$H$878,$E$34:$E$878,$K$29,$F$34:$F$878,$K$18,$J$34:$J$878,$Q$18)/$H$19+(SUMIFS($H$34:$H$878,$E$34:$E$878,$K$19,$F$34:$F$878,$J$18,$J$34:$J$878,$Q$18,$K$34:$K$878,1)/$H$19)</f>
        <v>63.803076923076929</v>
      </c>
      <c r="R29" s="91">
        <f>SUMIFS($H$34:$H$878,$E$34:$E$878,$K$29,$F$34:$F$878,$K$18,$J$34:$J$878,$R$18)/$H$21+(SUMIFS($H$34:$H$878,$E$34:$E$878,$K$19,$F$34:$F$878,$J$18,$J$34:$J$878,$R$18,$K$34:$K$878,1)/$H$21)</f>
        <v>0</v>
      </c>
      <c r="S29" s="91">
        <f>SUMIFS($H$34:$H$878,$E$34:$E$878,$K$29,$F$34:$F$878,$K$18,$J$34:$J$878,$S$18)/$H$21+(SUMIFS($H$34:$H$878,$E$34:$E$878,$K$19,$F$34:$F$878,$J$18,$J$34:$J$878,$S$18,$K$34:$K$878,1)/$H$21)</f>
        <v>0</v>
      </c>
      <c r="T29" s="91">
        <f>SUMIFS($H$34:$H$878,$E$34:$E$878,$K$29,$F$34:$F$878,$K$18,$J$34:$J$878,$T$18)/$H$21+(SUMIFS($H$34:$H$878,$E$34:$E$878,$K$19,$F$34:$F$878,$J$18,$J$34:$J$878,$T$18,$K$34:$K$878,1)/$H$21)</f>
        <v>0</v>
      </c>
      <c r="U29" s="91">
        <f>SUMIFS($H$34:$H$878,$E$34:$E$878,$K$29,$F$34:$F$878,$K$18,$J$34:$J$878,$U$18)/$H$21+(SUMIFS($H$34:$H$878,$E$34:$E$878,$K$19,$F$34:$F$878,$J$18,$J$34:$J$878,$U$18,$K$34:$K$878,1)/$H$21)</f>
        <v>0</v>
      </c>
      <c r="V29" s="91">
        <f>SUMIFS($H$34:$H$878,$E$34:$E$878,$K$29,$F$34:$F$878,$K$18,$J$34:$J$878,$V$18)/$H$21+(SUMIFS($H$34:$H$878,$E$34:$E$878,$K$19,$F$34:$F$878,$J$18,$J$34:$J$878,$V$18,$K$34:$K$878,1)/$H$21)</f>
        <v>0</v>
      </c>
      <c r="W29" s="91">
        <f>SUMIFS($H$34:$H$878,$E$34:$E$878,$K$29,$F$34:$F$878,$K$18,$J$34:$J$878,$W$18)/$H$21+(SUMIFS($H$34:$H$878,$E$34:$E$878,$K$19,$F$34:$F$878,$J$18,$J$34:$J$878,$W$18,$K$34:$K$878,1)/$H$21)</f>
        <v>0</v>
      </c>
      <c r="Y29" s="81" t="str">
        <f t="shared" si="36"/>
        <v>Корма</v>
      </c>
      <c r="Z29" s="85">
        <f>(SUMIFS($H$34:$H$878,$E$34:$E$878,$Y$29,$F$34:$F$878,$Y$18,$J$34:$J$878,$Z$18,$K$34:$K$878,1)/$H$19)</f>
        <v>0</v>
      </c>
      <c r="AA29" s="85">
        <f>(SUMIFS($H$34:$H$878,$E$34:$E$878,$Y$29,$F$34:$F$878,$Y$18,$J$34:$J$878,$AA$18,$K$34:$K$878,1)/$H$19)</f>
        <v>0</v>
      </c>
      <c r="AB29" s="85">
        <f>(SUMIFS($H$34:$H$878,$E$34:$E$878,$Y$29,$F$34:$F$878,$Y$18,$J$34:$J$878,$AB$18,$K$34:$K$878,1)/$H$19)</f>
        <v>0</v>
      </c>
      <c r="AC29" s="85">
        <f>(SUMIFS($H$34:$H$878,$E$34:$E$878,$Y$29,$F$34:$F$878,$Y$18,$J$34:$J$878,$AC$18,$K$34:$K$878,1)/$H$19)</f>
        <v>0</v>
      </c>
      <c r="AD29" s="85">
        <f>(SUMIFS($H$34:$H$878,$E$34:$E$878,$Y$29,$F$34:$F$878,$Y$18,$J$34:$J$878,$AD$18,$K$34:$K$878,1)/$H$19)</f>
        <v>240.50307692307689</v>
      </c>
      <c r="AE29" s="85">
        <f>(SUMIFS($H$34:$H$878,$E$34:$E$878,$Y$29,$F$34:$F$878,$Y$18,$J$34:$J$878,$AE$18,$K$34:$K$878,1)/$H$19)</f>
        <v>0</v>
      </c>
      <c r="AF29" s="85">
        <f>(SUMIFS($H$34:$H$878,$E$34:$E$878,$Y$29,$F$34:$F$878,$Y$18,$J$34:$J$878,$AF$18,$K$34:$K$878,1)/$H$21)</f>
        <v>0</v>
      </c>
      <c r="AG29" s="85">
        <f>(SUMIFS($H$34:$H$878,$E$34:$E$878,$Y$29,$F$34:$F$878,$Y$18,$J$34:$J$878,$AG$18,$K$34:$K$878,1)/$H$21)</f>
        <v>0</v>
      </c>
      <c r="AH29" s="85">
        <f>(SUMIFS($H$34:$H$878,$E$34:$E$878,$Y$29,$F$34:$F$878,$Y$18,$J$34:$J$878,$AH$18,$K$34:$K$878,1)/$H$21)</f>
        <v>0</v>
      </c>
      <c r="AI29" s="85">
        <f>(SUMIFS($H$34:$H$878,$E$34:$E$878,$Y$29,$F$34:$F$878,$Y$18,$J$34:$J$878,$AI$18,$K$34:$K$878,1)/$H$21)</f>
        <v>0</v>
      </c>
      <c r="AJ29" s="85">
        <f>(SUMIFS($H$34:$H$878,$E$34:$E$878,$Y$29,$F$34:$F$878,$Y$18,$J$34:$J$878,$AJ$18,$K$34:$K$878,1)/$H$21)</f>
        <v>0</v>
      </c>
      <c r="AK29" s="85">
        <f>(SUMIFS($H$34:$H$878,$E$34:$E$878,$Y$29,$F$34:$F$878,$Y$18,$J$34:$J$878,$AK$18,$K$34:$K$878,1)/$H$21)</f>
        <v>0</v>
      </c>
    </row>
    <row r="30" spans="1:37" ht="17.25" customHeight="1" x14ac:dyDescent="0.25">
      <c r="A30" s="414"/>
      <c r="B30" s="415"/>
      <c r="C30" s="415"/>
      <c r="D30" s="416"/>
      <c r="E30" s="414"/>
      <c r="F30" s="414"/>
      <c r="G30" s="417"/>
      <c r="H30" s="414"/>
      <c r="I30"/>
      <c r="J30"/>
      <c r="K30" s="80" t="s">
        <v>270</v>
      </c>
      <c r="L30" s="91">
        <f t="shared" ref="L30:W30" si="37">(SUMIFS($H$34:$H$878,$E$34:$E$878,$K$30,$F$34:$F$878,$K$18,$J$34:$J$878,L$18)/$H$19)+(SUMIFS($H$34:$H$878,$E$34:$E$878,$K$18,$F$34:$F$878,$J$18,$J$34:$J$878,L$18,$K$34:$K$878,1)/$H$19)</f>
        <v>119.23153846153845</v>
      </c>
      <c r="M30" s="91">
        <f t="shared" si="37"/>
        <v>30.266538461538463</v>
      </c>
      <c r="N30" s="91">
        <f t="shared" si="37"/>
        <v>59.615769230769224</v>
      </c>
      <c r="O30" s="91">
        <f t="shared" si="37"/>
        <v>34.806923076923077</v>
      </c>
      <c r="P30" s="91">
        <f t="shared" si="37"/>
        <v>0</v>
      </c>
      <c r="Q30" s="91">
        <f t="shared" si="37"/>
        <v>0</v>
      </c>
      <c r="R30" s="91">
        <f t="shared" si="37"/>
        <v>0</v>
      </c>
      <c r="S30" s="91">
        <f t="shared" si="37"/>
        <v>0</v>
      </c>
      <c r="T30" s="91">
        <f t="shared" si="37"/>
        <v>0</v>
      </c>
      <c r="U30" s="91">
        <f t="shared" si="37"/>
        <v>0</v>
      </c>
      <c r="V30" s="91">
        <f t="shared" si="37"/>
        <v>0</v>
      </c>
      <c r="W30" s="91">
        <f t="shared" si="37"/>
        <v>0</v>
      </c>
      <c r="Y30" s="80" t="str">
        <f t="shared" si="36"/>
        <v>HIPP</v>
      </c>
      <c r="Z30" s="374">
        <f t="shared" ref="Z30:AK30" si="38">(SUMIFS($H$34:$H$878,$E$34:$E$878,$Y$30,$F$34:$F$878,$Y$18,$J$34:$J$878,Z$18,$K$34:$K$878,1)/$H$19)</f>
        <v>0</v>
      </c>
      <c r="AA30" s="374">
        <f t="shared" si="38"/>
        <v>0</v>
      </c>
      <c r="AB30" s="374">
        <f t="shared" si="38"/>
        <v>0</v>
      </c>
      <c r="AC30" s="374">
        <f t="shared" si="38"/>
        <v>0</v>
      </c>
      <c r="AD30" s="374">
        <f t="shared" si="38"/>
        <v>0</v>
      </c>
      <c r="AE30" s="374">
        <f t="shared" si="38"/>
        <v>0</v>
      </c>
      <c r="AF30" s="374">
        <f t="shared" si="38"/>
        <v>0</v>
      </c>
      <c r="AG30" s="374">
        <f t="shared" si="38"/>
        <v>0</v>
      </c>
      <c r="AH30" s="374">
        <f t="shared" si="38"/>
        <v>0</v>
      </c>
      <c r="AI30" s="374">
        <f t="shared" si="38"/>
        <v>0</v>
      </c>
      <c r="AJ30" s="374">
        <f t="shared" si="38"/>
        <v>0</v>
      </c>
      <c r="AK30" s="374">
        <f t="shared" si="38"/>
        <v>0</v>
      </c>
    </row>
    <row r="31" spans="1:37" ht="15.75" thickBot="1" x14ac:dyDescent="0.3">
      <c r="A31" s="62"/>
      <c r="B31" s="387"/>
      <c r="C31" s="418"/>
      <c r="D31" s="418"/>
      <c r="F31" s="418"/>
      <c r="H31" s="62"/>
      <c r="I31"/>
      <c r="J31"/>
      <c r="K31" s="370" t="s">
        <v>603</v>
      </c>
      <c r="L31" s="91">
        <f t="shared" ref="L31:W31" si="39">(SUMIFS($H$34:$H$878,$E$34:$E$878,$K$31,$F$34:$F$878,$K$18,$J$34:$J$878,L$18)/$H$19)+(SUMIFS($H$34:$H$878,$E$34:$E$878,$K$18,$F$34:$F$878,$J$18,$J$34:$J$878,L$18,$K$34:$K$878,1)/$H$19)</f>
        <v>0</v>
      </c>
      <c r="M31" s="91">
        <f t="shared" si="39"/>
        <v>40.607307692307693</v>
      </c>
      <c r="N31" s="91">
        <f t="shared" si="39"/>
        <v>124.59692307692306</v>
      </c>
      <c r="O31" s="91">
        <f t="shared" si="39"/>
        <v>104.92500000000001</v>
      </c>
      <c r="P31" s="91">
        <f t="shared" si="39"/>
        <v>32.788846153846151</v>
      </c>
      <c r="Q31" s="91">
        <f t="shared" si="39"/>
        <v>39.988461538461543</v>
      </c>
      <c r="R31" s="91">
        <f t="shared" si="39"/>
        <v>0</v>
      </c>
      <c r="S31" s="91">
        <f t="shared" si="39"/>
        <v>0</v>
      </c>
      <c r="T31" s="91">
        <f t="shared" si="39"/>
        <v>0</v>
      </c>
      <c r="U31" s="91">
        <f t="shared" si="39"/>
        <v>42.877692307692307</v>
      </c>
      <c r="V31" s="91">
        <f t="shared" si="39"/>
        <v>0</v>
      </c>
      <c r="W31" s="91">
        <f t="shared" si="39"/>
        <v>0</v>
      </c>
      <c r="Y31" s="80" t="str">
        <f t="shared" si="36"/>
        <v>Измаил</v>
      </c>
      <c r="Z31" s="374">
        <f t="shared" ref="Z31:AK31" si="40">(SUMIFS($H$34:$H$878,$E$34:$E$878,$Y$31,$F$34:$F$878,$Y$18,$J$34:$J$878,Z$18,$K$34:$K$878,1)/$H$19)</f>
        <v>575.02038461538461</v>
      </c>
      <c r="AA31" s="374">
        <f t="shared" si="40"/>
        <v>0</v>
      </c>
      <c r="AB31" s="374">
        <f t="shared" si="40"/>
        <v>0</v>
      </c>
      <c r="AC31" s="374">
        <f t="shared" si="40"/>
        <v>0</v>
      </c>
      <c r="AD31" s="374">
        <f t="shared" si="40"/>
        <v>204.13038461538463</v>
      </c>
      <c r="AE31" s="374">
        <f t="shared" si="40"/>
        <v>0</v>
      </c>
      <c r="AF31" s="374">
        <f t="shared" si="40"/>
        <v>0</v>
      </c>
      <c r="AG31" s="374">
        <f t="shared" si="40"/>
        <v>0</v>
      </c>
      <c r="AH31" s="374">
        <f t="shared" si="40"/>
        <v>258.03692307692307</v>
      </c>
      <c r="AI31" s="374">
        <f t="shared" si="40"/>
        <v>0</v>
      </c>
      <c r="AJ31" s="374">
        <f t="shared" si="40"/>
        <v>0</v>
      </c>
      <c r="AK31" s="374">
        <f t="shared" si="40"/>
        <v>0</v>
      </c>
    </row>
    <row r="32" spans="1:37" ht="15.75" thickBot="1" x14ac:dyDescent="0.3">
      <c r="A32" s="421" t="s">
        <v>316</v>
      </c>
      <c r="B32" s="422"/>
      <c r="C32" s="423"/>
      <c r="D32" s="423"/>
      <c r="E32" s="424"/>
      <c r="F32" s="423"/>
      <c r="G32" s="425"/>
      <c r="H32" s="426"/>
      <c r="I32"/>
      <c r="J32"/>
      <c r="K32" s="370" t="s">
        <v>604</v>
      </c>
      <c r="L32" s="91">
        <f t="shared" ref="L32:W32" si="41">(SUMIFS($H$34:$H$878,$E$34:$E$878,$K$32,$F$34:$F$878,$K$18,$J$34:$J$878,L$18)/$H$19)+(SUMIFS($H$34:$H$878,$E$34:$E$878,$K$18,$F$34:$F$878,$J$18,$J$34:$J$878,L$18,$K$34:$K$878,1)/$H$19)</f>
        <v>37.5</v>
      </c>
      <c r="M32" s="91">
        <f t="shared" si="41"/>
        <v>0</v>
      </c>
      <c r="N32" s="91">
        <f t="shared" si="41"/>
        <v>0</v>
      </c>
      <c r="O32" s="91">
        <f t="shared" si="41"/>
        <v>0</v>
      </c>
      <c r="P32" s="91">
        <f t="shared" si="41"/>
        <v>0</v>
      </c>
      <c r="Q32" s="91">
        <f t="shared" si="41"/>
        <v>0</v>
      </c>
      <c r="R32" s="91">
        <f t="shared" si="41"/>
        <v>0</v>
      </c>
      <c r="S32" s="91">
        <f t="shared" si="41"/>
        <v>0</v>
      </c>
      <c r="T32" s="91">
        <f t="shared" si="41"/>
        <v>0</v>
      </c>
      <c r="U32" s="91">
        <f t="shared" si="41"/>
        <v>0</v>
      </c>
      <c r="V32" s="91">
        <f t="shared" si="41"/>
        <v>0</v>
      </c>
      <c r="W32" s="91">
        <f t="shared" si="41"/>
        <v>0</v>
      </c>
      <c r="Y32" s="80" t="str">
        <f t="shared" ref="Y32:Y33" si="42">K32</f>
        <v>Экспорт</v>
      </c>
      <c r="Z32" s="374">
        <f t="shared" ref="Z32:AK32" si="43">(SUMIFS($H$34:$H$878,$E$34:$E$878,$Y$32,$F$34:$F$878,$Y$18,$J$34:$J$878,Z$18,$K$34:$K$878,1)/$H$19)</f>
        <v>0</v>
      </c>
      <c r="AA32" s="374">
        <f t="shared" si="43"/>
        <v>0</v>
      </c>
      <c r="AB32" s="374">
        <f t="shared" si="43"/>
        <v>0</v>
      </c>
      <c r="AC32" s="374">
        <f t="shared" si="43"/>
        <v>380.76923076923077</v>
      </c>
      <c r="AD32" s="374">
        <f t="shared" si="43"/>
        <v>0</v>
      </c>
      <c r="AE32" s="374">
        <f t="shared" si="43"/>
        <v>0</v>
      </c>
      <c r="AF32" s="374">
        <f t="shared" si="43"/>
        <v>0</v>
      </c>
      <c r="AG32" s="374">
        <f t="shared" si="43"/>
        <v>0</v>
      </c>
      <c r="AH32" s="374">
        <f t="shared" si="43"/>
        <v>0</v>
      </c>
      <c r="AI32" s="374">
        <f t="shared" si="43"/>
        <v>0</v>
      </c>
      <c r="AJ32" s="374">
        <f t="shared" si="43"/>
        <v>0</v>
      </c>
      <c r="AK32" s="374">
        <f t="shared" si="43"/>
        <v>0</v>
      </c>
    </row>
    <row r="33" spans="1:37" x14ac:dyDescent="0.25">
      <c r="A33" s="504" t="s">
        <v>317</v>
      </c>
      <c r="B33" s="506" t="s">
        <v>309</v>
      </c>
      <c r="C33" s="506" t="s">
        <v>310</v>
      </c>
      <c r="D33" s="496" t="s">
        <v>311</v>
      </c>
      <c r="E33" s="498" t="s">
        <v>312</v>
      </c>
      <c r="F33" s="498" t="s">
        <v>313</v>
      </c>
      <c r="G33" s="500" t="s">
        <v>314</v>
      </c>
      <c r="H33" s="498" t="s">
        <v>315</v>
      </c>
      <c r="I33"/>
      <c r="J33"/>
      <c r="K33" s="80" t="s">
        <v>605</v>
      </c>
      <c r="L33" s="91">
        <f>(SUMIFS($H$34:$H$878,$E$34:$E$878,$K$33,$F$34:$F$878,$K$18,$J$34:$J$878,L$18)/$H$19)+(SUMIFS($H$34:$H$878,$E$34:$E$878,$K$18,$F$34:$F$878,$J$18,$J$34:$J$878,L$18,$K$34:$K$878,1)/$H$19)</f>
        <v>0</v>
      </c>
      <c r="M33" s="91">
        <f t="shared" ref="M33:W33" si="44">(SUMIFS($H$34:$H$878,$E$34:$E$878,$K$33,$F$34:$F$878,$K$18,$J$34:$J$878,M$18)/$H$19)+(SUMIFS($H$34:$H$878,$E$34:$E$878,$K$18,$F$34:$F$878,$J$18,$J$34:$J$878,M$18,$K$34:$K$878,1)/$H$19)</f>
        <v>30.266538461538463</v>
      </c>
      <c r="N33" s="91">
        <f t="shared" si="44"/>
        <v>0</v>
      </c>
      <c r="O33" s="91">
        <f t="shared" si="44"/>
        <v>69.613846153846154</v>
      </c>
      <c r="P33" s="91">
        <f t="shared" si="44"/>
        <v>94.885384615384638</v>
      </c>
      <c r="Q33" s="91">
        <f t="shared" si="44"/>
        <v>0</v>
      </c>
      <c r="R33" s="91">
        <f t="shared" si="44"/>
        <v>0</v>
      </c>
      <c r="S33" s="91">
        <f t="shared" si="44"/>
        <v>23.81</v>
      </c>
      <c r="T33" s="91">
        <f t="shared" si="44"/>
        <v>0</v>
      </c>
      <c r="U33" s="91">
        <f t="shared" si="44"/>
        <v>35.091538461538462</v>
      </c>
      <c r="V33" s="91">
        <f t="shared" si="44"/>
        <v>0</v>
      </c>
      <c r="W33" s="91">
        <f t="shared" si="44"/>
        <v>0</v>
      </c>
      <c r="Y33" s="80" t="str">
        <f t="shared" si="42"/>
        <v>ЦО</v>
      </c>
      <c r="Z33" s="374">
        <f>(SUMIFS($H$34:$H$878,$E$34:$E$878,$Y$33,$F$34:$F$878,$Y$18,$J$34:$J$878,Z$18,$K$34:$K$878,1)/$H$19)</f>
        <v>0</v>
      </c>
      <c r="AA33" s="374">
        <f t="shared" ref="AA33:AK33" si="45">(SUMIFS($H$34:$H$878,$E$34:$E$878,$Y$33,$F$34:$F$878,$Y$18,$J$34:$J$878,AA$18,$K$34:$K$878,1)/$H$19)</f>
        <v>0</v>
      </c>
      <c r="AB33" s="374">
        <f t="shared" si="45"/>
        <v>0</v>
      </c>
      <c r="AC33" s="374">
        <f t="shared" si="45"/>
        <v>0</v>
      </c>
      <c r="AD33" s="374">
        <f t="shared" si="45"/>
        <v>1189.0744615384615</v>
      </c>
      <c r="AE33" s="374">
        <f t="shared" si="45"/>
        <v>0</v>
      </c>
      <c r="AF33" s="374">
        <f t="shared" si="45"/>
        <v>743.00153846153853</v>
      </c>
      <c r="AG33" s="374">
        <f t="shared" si="45"/>
        <v>0</v>
      </c>
      <c r="AH33" s="374">
        <f t="shared" si="45"/>
        <v>848</v>
      </c>
      <c r="AI33" s="374">
        <f t="shared" si="45"/>
        <v>0</v>
      </c>
      <c r="AJ33" s="374">
        <f t="shared" si="45"/>
        <v>0</v>
      </c>
      <c r="AK33" s="374">
        <f t="shared" si="45"/>
        <v>0</v>
      </c>
    </row>
    <row r="34" spans="1:37" s="28" customFormat="1" ht="15.75" thickBot="1" x14ac:dyDescent="0.3">
      <c r="A34" s="505"/>
      <c r="B34" s="507"/>
      <c r="C34" s="507"/>
      <c r="D34" s="497"/>
      <c r="E34" s="499"/>
      <c r="F34" s="499"/>
      <c r="G34" s="501"/>
      <c r="H34" s="499"/>
      <c r="I34" s="27"/>
      <c r="J34" s="27"/>
      <c r="K34" s="27"/>
    </row>
    <row r="35" spans="1:37" s="28" customFormat="1" x14ac:dyDescent="0.25">
      <c r="A35" s="67">
        <v>1</v>
      </c>
      <c r="B35" s="107" t="s">
        <v>333</v>
      </c>
      <c r="C35" s="107" t="s">
        <v>334</v>
      </c>
      <c r="D35" s="107" t="s">
        <v>335</v>
      </c>
      <c r="E35" s="86" t="s">
        <v>270</v>
      </c>
      <c r="F35" s="107" t="s">
        <v>330</v>
      </c>
      <c r="G35" s="419">
        <v>42040</v>
      </c>
      <c r="H35" s="420">
        <v>393.46500000000003</v>
      </c>
      <c r="I35" s="27"/>
      <c r="J35" s="27">
        <f t="shared" ref="J35:J65" si="46">MONTH(G35)</f>
        <v>2</v>
      </c>
      <c r="K35" s="27">
        <v>1</v>
      </c>
    </row>
    <row r="36" spans="1:37" x14ac:dyDescent="0.25">
      <c r="A36" s="67">
        <v>4</v>
      </c>
      <c r="B36" s="67" t="s">
        <v>337</v>
      </c>
      <c r="C36" s="67" t="s">
        <v>606</v>
      </c>
      <c r="D36" s="67" t="s">
        <v>335</v>
      </c>
      <c r="E36" s="67" t="s">
        <v>326</v>
      </c>
      <c r="F36" s="67" t="s">
        <v>330</v>
      </c>
      <c r="G36" s="98">
        <v>42085</v>
      </c>
      <c r="H36" s="68">
        <v>393.46500000000003</v>
      </c>
      <c r="J36" s="27">
        <f t="shared" si="46"/>
        <v>3</v>
      </c>
      <c r="K36" s="27">
        <v>1</v>
      </c>
      <c r="L36"/>
      <c r="M36"/>
      <c r="N36"/>
      <c r="O36"/>
      <c r="P36"/>
      <c r="Q36"/>
      <c r="R36"/>
      <c r="S36"/>
      <c r="T36"/>
      <c r="U36"/>
      <c r="V36"/>
      <c r="W36"/>
    </row>
    <row r="37" spans="1:37" x14ac:dyDescent="0.25">
      <c r="A37" s="67">
        <v>5</v>
      </c>
      <c r="B37" s="109" t="s">
        <v>337</v>
      </c>
      <c r="C37" s="109" t="s">
        <v>338</v>
      </c>
      <c r="D37" s="109" t="s">
        <v>335</v>
      </c>
      <c r="E37" s="67" t="s">
        <v>320</v>
      </c>
      <c r="F37" s="109" t="s">
        <v>330</v>
      </c>
      <c r="G37" s="390">
        <v>42243</v>
      </c>
      <c r="H37" s="68">
        <v>262.31</v>
      </c>
      <c r="J37" s="27">
        <f t="shared" si="46"/>
        <v>8</v>
      </c>
      <c r="K37" s="27">
        <v>1</v>
      </c>
      <c r="L37"/>
      <c r="M37"/>
      <c r="N37"/>
      <c r="O37"/>
      <c r="P37"/>
      <c r="Q37"/>
      <c r="R37"/>
      <c r="S37"/>
      <c r="T37"/>
      <c r="U37"/>
      <c r="V37"/>
      <c r="W37"/>
    </row>
    <row r="38" spans="1:37" x14ac:dyDescent="0.25">
      <c r="A38" s="67">
        <v>6</v>
      </c>
      <c r="B38" s="67" t="s">
        <v>339</v>
      </c>
      <c r="C38" s="67" t="s">
        <v>340</v>
      </c>
      <c r="D38" s="67" t="s">
        <v>335</v>
      </c>
      <c r="E38" s="67" t="s">
        <v>326</v>
      </c>
      <c r="F38" s="67" t="s">
        <v>331</v>
      </c>
      <c r="G38" s="98">
        <v>42155</v>
      </c>
      <c r="H38" s="68">
        <v>2170.11</v>
      </c>
      <c r="J38" s="27">
        <f t="shared" si="46"/>
        <v>5</v>
      </c>
      <c r="K38" s="27">
        <v>1</v>
      </c>
      <c r="L38"/>
      <c r="M38"/>
      <c r="N38"/>
      <c r="O38"/>
      <c r="P38"/>
      <c r="Q38"/>
      <c r="R38"/>
      <c r="S38"/>
      <c r="T38"/>
      <c r="U38"/>
      <c r="V38"/>
      <c r="W38"/>
    </row>
    <row r="39" spans="1:37" x14ac:dyDescent="0.25">
      <c r="A39" s="67">
        <v>7</v>
      </c>
      <c r="B39" s="109" t="s">
        <v>339</v>
      </c>
      <c r="C39" s="109" t="s">
        <v>340</v>
      </c>
      <c r="D39" s="109" t="s">
        <v>335</v>
      </c>
      <c r="E39" s="67" t="s">
        <v>326</v>
      </c>
      <c r="F39" s="109" t="s">
        <v>330</v>
      </c>
      <c r="G39" s="390">
        <v>42285</v>
      </c>
      <c r="H39" s="68">
        <v>557.41</v>
      </c>
      <c r="J39" s="27">
        <f t="shared" si="46"/>
        <v>10</v>
      </c>
      <c r="K39" s="27">
        <v>1</v>
      </c>
      <c r="L39"/>
      <c r="M39"/>
      <c r="N39"/>
      <c r="O39"/>
      <c r="P39"/>
      <c r="Q39"/>
      <c r="R39"/>
      <c r="S39"/>
      <c r="T39"/>
      <c r="U39"/>
      <c r="V39"/>
      <c r="W39"/>
    </row>
    <row r="40" spans="1:37" s="28" customFormat="1" x14ac:dyDescent="0.25">
      <c r="A40" s="67">
        <v>10</v>
      </c>
      <c r="B40" s="67" t="s">
        <v>337</v>
      </c>
      <c r="C40" s="67" t="s">
        <v>607</v>
      </c>
      <c r="D40" s="67" t="s">
        <v>335</v>
      </c>
      <c r="E40" s="67" t="s">
        <v>320</v>
      </c>
      <c r="F40" s="67" t="s">
        <v>330</v>
      </c>
      <c r="G40" s="98">
        <v>42062</v>
      </c>
      <c r="H40" s="68">
        <v>393.46500000000003</v>
      </c>
      <c r="I40" s="27"/>
      <c r="J40" s="27">
        <f t="shared" si="46"/>
        <v>2</v>
      </c>
      <c r="K40" s="27">
        <v>1</v>
      </c>
    </row>
    <row r="41" spans="1:37" s="28" customFormat="1" x14ac:dyDescent="0.25">
      <c r="A41" s="67">
        <v>11</v>
      </c>
      <c r="B41" s="109" t="s">
        <v>337</v>
      </c>
      <c r="C41" s="109" t="s">
        <v>341</v>
      </c>
      <c r="D41" s="109" t="s">
        <v>335</v>
      </c>
      <c r="E41" s="67" t="s">
        <v>319</v>
      </c>
      <c r="F41" s="109" t="s">
        <v>330</v>
      </c>
      <c r="G41" s="390">
        <v>42062</v>
      </c>
      <c r="H41" s="68">
        <v>393.46500000000003</v>
      </c>
      <c r="I41" s="27"/>
      <c r="J41" s="27">
        <f t="shared" si="46"/>
        <v>2</v>
      </c>
      <c r="K41" s="27">
        <v>1</v>
      </c>
    </row>
    <row r="42" spans="1:37" x14ac:dyDescent="0.25">
      <c r="A42" s="67">
        <v>12</v>
      </c>
      <c r="B42" s="67" t="s">
        <v>342</v>
      </c>
      <c r="C42" s="67" t="s">
        <v>343</v>
      </c>
      <c r="D42" s="67" t="s">
        <v>335</v>
      </c>
      <c r="E42" s="67" t="s">
        <v>327</v>
      </c>
      <c r="F42" s="67" t="s">
        <v>331</v>
      </c>
      <c r="G42" s="98">
        <v>42252</v>
      </c>
      <c r="H42" s="68">
        <v>1512</v>
      </c>
      <c r="J42" s="27">
        <f t="shared" si="46"/>
        <v>9</v>
      </c>
      <c r="K42" s="27">
        <v>1</v>
      </c>
      <c r="L42"/>
      <c r="M42"/>
      <c r="N42"/>
      <c r="O42"/>
      <c r="P42"/>
      <c r="Q42"/>
      <c r="R42"/>
      <c r="S42"/>
      <c r="T42"/>
      <c r="U42"/>
      <c r="V42"/>
      <c r="W42"/>
    </row>
    <row r="43" spans="1:37" x14ac:dyDescent="0.25">
      <c r="A43" s="67">
        <v>13</v>
      </c>
      <c r="B43" s="109" t="s">
        <v>342</v>
      </c>
      <c r="C43" s="109" t="s">
        <v>343</v>
      </c>
      <c r="D43" s="109" t="s">
        <v>335</v>
      </c>
      <c r="E43" s="67" t="s">
        <v>327</v>
      </c>
      <c r="F43" s="109" t="s">
        <v>330</v>
      </c>
      <c r="G43" s="390">
        <v>42193</v>
      </c>
      <c r="H43" s="68">
        <v>519.85</v>
      </c>
      <c r="J43" s="27">
        <f t="shared" si="46"/>
        <v>7</v>
      </c>
      <c r="K43" s="27">
        <v>1</v>
      </c>
      <c r="L43"/>
      <c r="M43"/>
      <c r="N43"/>
      <c r="O43"/>
      <c r="P43"/>
      <c r="Q43"/>
      <c r="R43"/>
      <c r="S43"/>
      <c r="T43"/>
      <c r="U43"/>
      <c r="V43"/>
      <c r="W43"/>
    </row>
    <row r="44" spans="1:37" x14ac:dyDescent="0.25">
      <c r="A44" s="67">
        <v>14</v>
      </c>
      <c r="B44" s="67" t="s">
        <v>342</v>
      </c>
      <c r="C44" s="67" t="s">
        <v>608</v>
      </c>
      <c r="D44" s="67" t="s">
        <v>335</v>
      </c>
      <c r="E44" s="67" t="s">
        <v>321</v>
      </c>
      <c r="F44" s="67" t="s">
        <v>330</v>
      </c>
      <c r="G44" s="389">
        <v>42193</v>
      </c>
      <c r="H44" s="68">
        <v>519.85</v>
      </c>
      <c r="J44" s="27">
        <f t="shared" si="46"/>
        <v>7</v>
      </c>
      <c r="K44" s="27">
        <v>1</v>
      </c>
      <c r="L44"/>
      <c r="M44"/>
      <c r="N44"/>
      <c r="O44"/>
      <c r="P44"/>
      <c r="Q44"/>
      <c r="R44"/>
      <c r="S44"/>
      <c r="T44"/>
      <c r="U44"/>
      <c r="V44"/>
      <c r="W44"/>
    </row>
    <row r="45" spans="1:37" x14ac:dyDescent="0.25">
      <c r="A45" s="109">
        <v>15</v>
      </c>
      <c r="B45" s="109" t="s">
        <v>342</v>
      </c>
      <c r="C45" s="109" t="s">
        <v>344</v>
      </c>
      <c r="D45" s="109" t="s">
        <v>335</v>
      </c>
      <c r="E45" s="67" t="s">
        <v>321</v>
      </c>
      <c r="F45" s="109" t="s">
        <v>330</v>
      </c>
      <c r="G45" s="391">
        <v>42193</v>
      </c>
      <c r="H45" s="68">
        <v>519.85</v>
      </c>
      <c r="J45" s="27">
        <f t="shared" si="46"/>
        <v>7</v>
      </c>
      <c r="K45" s="27">
        <v>1</v>
      </c>
      <c r="L45"/>
      <c r="M45"/>
      <c r="N45"/>
      <c r="O45"/>
      <c r="P45"/>
      <c r="Q45"/>
      <c r="R45"/>
      <c r="S45"/>
      <c r="T45"/>
      <c r="U45"/>
      <c r="V45"/>
      <c r="W45"/>
    </row>
    <row r="46" spans="1:37" x14ac:dyDescent="0.25">
      <c r="A46" s="67">
        <v>16</v>
      </c>
      <c r="B46" s="67" t="s">
        <v>345</v>
      </c>
      <c r="C46" s="67" t="s">
        <v>346</v>
      </c>
      <c r="D46" s="67" t="s">
        <v>335</v>
      </c>
      <c r="E46" s="67" t="s">
        <v>327</v>
      </c>
      <c r="F46" s="67" t="s">
        <v>330</v>
      </c>
      <c r="G46" s="389">
        <v>42153</v>
      </c>
      <c r="H46" s="68">
        <v>844.75499999999988</v>
      </c>
      <c r="J46" s="27">
        <f t="shared" si="46"/>
        <v>5</v>
      </c>
      <c r="K46" s="27">
        <v>1</v>
      </c>
      <c r="L46"/>
      <c r="M46"/>
      <c r="N46"/>
      <c r="O46"/>
      <c r="P46"/>
      <c r="Q46"/>
      <c r="R46"/>
      <c r="S46"/>
      <c r="T46"/>
      <c r="U46"/>
      <c r="V46"/>
      <c r="W46"/>
    </row>
    <row r="47" spans="1:37" x14ac:dyDescent="0.25">
      <c r="A47" s="109">
        <v>17</v>
      </c>
      <c r="B47" s="109" t="s">
        <v>345</v>
      </c>
      <c r="C47" s="109" t="s">
        <v>346</v>
      </c>
      <c r="D47" s="109" t="s">
        <v>335</v>
      </c>
      <c r="E47" s="67" t="s">
        <v>327</v>
      </c>
      <c r="F47" s="109" t="s">
        <v>331</v>
      </c>
      <c r="G47" s="391">
        <v>42155</v>
      </c>
      <c r="H47" s="68">
        <v>3373.9500000000003</v>
      </c>
      <c r="J47" s="27">
        <f t="shared" si="46"/>
        <v>5</v>
      </c>
      <c r="K47" s="27">
        <v>1</v>
      </c>
      <c r="L47"/>
      <c r="M47"/>
      <c r="N47"/>
      <c r="O47"/>
      <c r="P47"/>
      <c r="Q47"/>
      <c r="R47"/>
      <c r="S47"/>
      <c r="T47"/>
      <c r="U47"/>
      <c r="V47"/>
      <c r="W47"/>
    </row>
    <row r="48" spans="1:37" x14ac:dyDescent="0.25">
      <c r="A48" s="67">
        <v>18</v>
      </c>
      <c r="B48" s="67" t="s">
        <v>345</v>
      </c>
      <c r="C48" s="67" t="s">
        <v>347</v>
      </c>
      <c r="D48" s="67" t="s">
        <v>335</v>
      </c>
      <c r="E48" s="67" t="s">
        <v>322</v>
      </c>
      <c r="F48" s="67" t="s">
        <v>330</v>
      </c>
      <c r="G48" s="389">
        <v>42153</v>
      </c>
      <c r="H48" s="68">
        <v>844.75499999999988</v>
      </c>
      <c r="J48" s="27">
        <f t="shared" si="46"/>
        <v>5</v>
      </c>
      <c r="K48" s="27">
        <v>1</v>
      </c>
      <c r="L48"/>
      <c r="M48"/>
      <c r="N48"/>
      <c r="O48"/>
      <c r="P48"/>
      <c r="Q48"/>
      <c r="R48"/>
      <c r="S48"/>
      <c r="T48"/>
      <c r="U48"/>
      <c r="V48"/>
      <c r="W48"/>
    </row>
    <row r="49" spans="1:23" x14ac:dyDescent="0.25">
      <c r="A49" s="67">
        <v>19</v>
      </c>
      <c r="B49" s="109" t="s">
        <v>345</v>
      </c>
      <c r="C49" s="109" t="s">
        <v>347</v>
      </c>
      <c r="D49" s="109" t="s">
        <v>335</v>
      </c>
      <c r="E49" s="67" t="s">
        <v>322</v>
      </c>
      <c r="F49" s="109" t="s">
        <v>331</v>
      </c>
      <c r="G49" s="392">
        <v>42155</v>
      </c>
      <c r="H49" s="68">
        <v>3574.0499999999997</v>
      </c>
      <c r="J49" s="27">
        <f t="shared" si="46"/>
        <v>5</v>
      </c>
      <c r="K49" s="27">
        <v>1</v>
      </c>
      <c r="L49"/>
      <c r="M49"/>
      <c r="N49"/>
      <c r="O49"/>
      <c r="P49"/>
      <c r="Q49"/>
      <c r="R49"/>
      <c r="S49"/>
      <c r="T49"/>
      <c r="U49"/>
      <c r="V49"/>
      <c r="W49"/>
    </row>
    <row r="50" spans="1:23" x14ac:dyDescent="0.25">
      <c r="A50" s="67">
        <v>20</v>
      </c>
      <c r="B50" s="67" t="s">
        <v>345</v>
      </c>
      <c r="C50" s="67" t="s">
        <v>348</v>
      </c>
      <c r="D50" s="67" t="s">
        <v>335</v>
      </c>
      <c r="E50" s="67" t="s">
        <v>327</v>
      </c>
      <c r="F50" s="67" t="s">
        <v>330</v>
      </c>
      <c r="G50" s="389">
        <v>42153</v>
      </c>
      <c r="H50" s="68">
        <v>844.75499999999988</v>
      </c>
      <c r="J50" s="27">
        <f t="shared" si="46"/>
        <v>5</v>
      </c>
      <c r="K50" s="27">
        <v>1</v>
      </c>
      <c r="L50"/>
      <c r="M50"/>
      <c r="N50"/>
      <c r="O50"/>
      <c r="P50"/>
      <c r="Q50"/>
      <c r="R50"/>
      <c r="S50"/>
      <c r="T50"/>
      <c r="U50"/>
      <c r="V50"/>
      <c r="W50"/>
    </row>
    <row r="51" spans="1:23" x14ac:dyDescent="0.25">
      <c r="A51" s="67">
        <v>21</v>
      </c>
      <c r="B51" s="393" t="s">
        <v>345</v>
      </c>
      <c r="C51" s="393" t="s">
        <v>348</v>
      </c>
      <c r="D51" s="393" t="s">
        <v>335</v>
      </c>
      <c r="E51" s="67" t="s">
        <v>327</v>
      </c>
      <c r="F51" s="109" t="s">
        <v>331</v>
      </c>
      <c r="G51" s="391">
        <v>42155</v>
      </c>
      <c r="H51" s="68">
        <v>3574.0499999999997</v>
      </c>
      <c r="J51" s="27">
        <f t="shared" si="46"/>
        <v>5</v>
      </c>
      <c r="K51" s="27">
        <v>1</v>
      </c>
      <c r="L51"/>
      <c r="M51"/>
      <c r="N51"/>
      <c r="O51"/>
      <c r="P51"/>
      <c r="Q51"/>
      <c r="R51"/>
      <c r="S51"/>
      <c r="T51"/>
      <c r="U51"/>
      <c r="V51"/>
      <c r="W51"/>
    </row>
    <row r="52" spans="1:23" x14ac:dyDescent="0.25">
      <c r="A52" s="67">
        <v>22</v>
      </c>
      <c r="B52" s="67" t="s">
        <v>345</v>
      </c>
      <c r="C52" s="67" t="s">
        <v>349</v>
      </c>
      <c r="D52" s="67" t="s">
        <v>335</v>
      </c>
      <c r="E52" s="67" t="s">
        <v>321</v>
      </c>
      <c r="F52" s="67" t="s">
        <v>330</v>
      </c>
      <c r="G52" s="389">
        <v>42153</v>
      </c>
      <c r="H52" s="68">
        <v>844.75499999999988</v>
      </c>
      <c r="J52" s="27">
        <f t="shared" si="46"/>
        <v>5</v>
      </c>
      <c r="K52" s="27">
        <v>1</v>
      </c>
      <c r="L52"/>
      <c r="M52"/>
      <c r="N52"/>
      <c r="O52"/>
      <c r="P52"/>
      <c r="Q52"/>
      <c r="R52"/>
      <c r="S52"/>
      <c r="T52"/>
      <c r="U52"/>
      <c r="V52"/>
      <c r="W52"/>
    </row>
    <row r="53" spans="1:23" x14ac:dyDescent="0.25">
      <c r="A53" s="67">
        <v>23</v>
      </c>
      <c r="B53" s="67" t="s">
        <v>345</v>
      </c>
      <c r="C53" s="67" t="s">
        <v>349</v>
      </c>
      <c r="D53" s="67" t="s">
        <v>335</v>
      </c>
      <c r="E53" s="67" t="s">
        <v>321</v>
      </c>
      <c r="F53" s="109" t="s">
        <v>331</v>
      </c>
      <c r="G53" s="391">
        <v>42155</v>
      </c>
      <c r="H53" s="68">
        <v>3574.0499999999997</v>
      </c>
      <c r="J53" s="27">
        <f t="shared" si="46"/>
        <v>5</v>
      </c>
      <c r="K53" s="27">
        <v>1</v>
      </c>
      <c r="L53"/>
      <c r="M53"/>
      <c r="N53"/>
      <c r="O53"/>
      <c r="P53"/>
      <c r="Q53"/>
      <c r="R53"/>
      <c r="S53"/>
      <c r="T53"/>
      <c r="U53"/>
      <c r="V53"/>
      <c r="W53"/>
    </row>
    <row r="54" spans="1:23" x14ac:dyDescent="0.25">
      <c r="A54" s="67">
        <v>24</v>
      </c>
      <c r="B54" s="393" t="s">
        <v>345</v>
      </c>
      <c r="C54" s="393" t="s">
        <v>350</v>
      </c>
      <c r="D54" s="393" t="s">
        <v>335</v>
      </c>
      <c r="E54" s="67" t="s">
        <v>321</v>
      </c>
      <c r="F54" s="67" t="s">
        <v>330</v>
      </c>
      <c r="G54" s="389">
        <v>42153</v>
      </c>
      <c r="H54" s="68">
        <v>844.75499999999988</v>
      </c>
      <c r="J54" s="27">
        <f t="shared" si="46"/>
        <v>5</v>
      </c>
      <c r="K54" s="27">
        <v>1</v>
      </c>
      <c r="L54"/>
      <c r="M54"/>
      <c r="N54"/>
      <c r="O54"/>
      <c r="P54"/>
      <c r="Q54"/>
      <c r="R54"/>
      <c r="S54"/>
      <c r="T54"/>
      <c r="U54"/>
      <c r="V54"/>
      <c r="W54"/>
    </row>
    <row r="55" spans="1:23" x14ac:dyDescent="0.25">
      <c r="A55" s="67">
        <v>25</v>
      </c>
      <c r="B55" s="393" t="s">
        <v>345</v>
      </c>
      <c r="C55" s="393" t="s">
        <v>350</v>
      </c>
      <c r="D55" s="393" t="s">
        <v>335</v>
      </c>
      <c r="E55" s="67" t="s">
        <v>321</v>
      </c>
      <c r="F55" s="109" t="s">
        <v>331</v>
      </c>
      <c r="G55" s="391">
        <v>42155</v>
      </c>
      <c r="H55" s="68">
        <v>3574.0499999999997</v>
      </c>
      <c r="J55" s="27">
        <f t="shared" si="46"/>
        <v>5</v>
      </c>
      <c r="K55" s="27">
        <v>1</v>
      </c>
      <c r="L55"/>
      <c r="M55"/>
      <c r="N55"/>
      <c r="O55"/>
      <c r="P55"/>
      <c r="Q55"/>
      <c r="R55"/>
      <c r="S55"/>
      <c r="T55"/>
      <c r="U55"/>
      <c r="V55"/>
      <c r="W55"/>
    </row>
    <row r="56" spans="1:23" x14ac:dyDescent="0.25">
      <c r="A56" s="67">
        <v>26</v>
      </c>
      <c r="B56" s="67" t="s">
        <v>345</v>
      </c>
      <c r="C56" s="67" t="s">
        <v>351</v>
      </c>
      <c r="D56" s="67" t="s">
        <v>335</v>
      </c>
      <c r="E56" s="67" t="s">
        <v>326</v>
      </c>
      <c r="F56" s="67" t="s">
        <v>330</v>
      </c>
      <c r="G56" s="389">
        <v>42153</v>
      </c>
      <c r="H56" s="68">
        <v>844.75499999999988</v>
      </c>
      <c r="J56" s="27">
        <f t="shared" si="46"/>
        <v>5</v>
      </c>
      <c r="K56" s="27">
        <v>1</v>
      </c>
      <c r="L56"/>
      <c r="M56"/>
      <c r="N56"/>
      <c r="O56"/>
      <c r="P56"/>
      <c r="Q56"/>
      <c r="R56"/>
      <c r="S56"/>
      <c r="T56"/>
      <c r="U56"/>
      <c r="V56"/>
      <c r="W56"/>
    </row>
    <row r="57" spans="1:23" x14ac:dyDescent="0.25">
      <c r="A57" s="67">
        <v>27</v>
      </c>
      <c r="B57" s="393" t="s">
        <v>345</v>
      </c>
      <c r="C57" s="393" t="s">
        <v>351</v>
      </c>
      <c r="D57" s="393" t="s">
        <v>335</v>
      </c>
      <c r="E57" s="67" t="s">
        <v>326</v>
      </c>
      <c r="F57" s="109" t="s">
        <v>331</v>
      </c>
      <c r="G57" s="390">
        <v>42155</v>
      </c>
      <c r="H57" s="68">
        <v>3375.4949999999999</v>
      </c>
      <c r="J57" s="27">
        <f t="shared" si="46"/>
        <v>5</v>
      </c>
      <c r="K57" s="27">
        <v>1</v>
      </c>
      <c r="L57"/>
      <c r="M57"/>
      <c r="N57"/>
      <c r="O57"/>
      <c r="P57"/>
      <c r="Q57"/>
      <c r="R57"/>
      <c r="S57"/>
      <c r="T57"/>
      <c r="U57"/>
      <c r="V57"/>
      <c r="W57"/>
    </row>
    <row r="58" spans="1:23" x14ac:dyDescent="0.25">
      <c r="A58" s="109">
        <v>28</v>
      </c>
      <c r="B58" s="393" t="s">
        <v>345</v>
      </c>
      <c r="C58" s="109" t="s">
        <v>352</v>
      </c>
      <c r="D58" s="109" t="s">
        <v>335</v>
      </c>
      <c r="E58" s="67" t="s">
        <v>320</v>
      </c>
      <c r="F58" s="109" t="s">
        <v>330</v>
      </c>
      <c r="G58" s="390">
        <v>42153</v>
      </c>
      <c r="H58" s="68">
        <v>844.75499999999988</v>
      </c>
      <c r="J58" s="27">
        <f t="shared" si="46"/>
        <v>5</v>
      </c>
      <c r="K58" s="27">
        <v>1</v>
      </c>
      <c r="L58"/>
      <c r="M58"/>
      <c r="N58"/>
      <c r="O58"/>
      <c r="P58"/>
      <c r="Q58"/>
      <c r="R58"/>
      <c r="S58"/>
      <c r="T58"/>
      <c r="U58"/>
      <c r="V58"/>
      <c r="W58"/>
    </row>
    <row r="59" spans="1:23" x14ac:dyDescent="0.25">
      <c r="A59" s="109">
        <v>29</v>
      </c>
      <c r="B59" s="393" t="s">
        <v>345</v>
      </c>
      <c r="C59" s="109" t="s">
        <v>352</v>
      </c>
      <c r="D59" s="109" t="s">
        <v>335</v>
      </c>
      <c r="E59" s="67" t="s">
        <v>320</v>
      </c>
      <c r="F59" s="67" t="s">
        <v>331</v>
      </c>
      <c r="G59" s="389">
        <v>42155</v>
      </c>
      <c r="H59" s="68">
        <v>3574.0499999999997</v>
      </c>
      <c r="J59" s="27">
        <f t="shared" si="46"/>
        <v>5</v>
      </c>
      <c r="K59" s="27">
        <v>1</v>
      </c>
      <c r="L59"/>
      <c r="M59"/>
      <c r="N59"/>
      <c r="O59"/>
      <c r="P59"/>
      <c r="Q59"/>
      <c r="R59"/>
      <c r="S59"/>
      <c r="T59"/>
      <c r="U59"/>
      <c r="V59"/>
      <c r="W59"/>
    </row>
    <row r="60" spans="1:23" x14ac:dyDescent="0.25">
      <c r="A60" s="67">
        <v>30</v>
      </c>
      <c r="B60" s="393" t="s">
        <v>345</v>
      </c>
      <c r="C60" s="109" t="s">
        <v>353</v>
      </c>
      <c r="D60" s="109" t="s">
        <v>335</v>
      </c>
      <c r="E60" s="67" t="s">
        <v>320</v>
      </c>
      <c r="F60" s="67" t="s">
        <v>330</v>
      </c>
      <c r="G60" s="389">
        <v>42153</v>
      </c>
      <c r="H60" s="68">
        <v>844.75499999999988</v>
      </c>
      <c r="J60" s="27">
        <f t="shared" si="46"/>
        <v>5</v>
      </c>
      <c r="K60" s="27">
        <v>1</v>
      </c>
      <c r="L60"/>
      <c r="M60"/>
      <c r="N60"/>
      <c r="O60"/>
      <c r="P60"/>
      <c r="Q60"/>
      <c r="R60"/>
      <c r="S60"/>
      <c r="T60"/>
      <c r="U60"/>
      <c r="V60"/>
      <c r="W60"/>
    </row>
    <row r="61" spans="1:23" x14ac:dyDescent="0.25">
      <c r="A61" s="109">
        <v>31</v>
      </c>
      <c r="B61" s="393" t="s">
        <v>345</v>
      </c>
      <c r="C61" s="109" t="s">
        <v>353</v>
      </c>
      <c r="D61" s="109" t="s">
        <v>335</v>
      </c>
      <c r="E61" s="67" t="s">
        <v>320</v>
      </c>
      <c r="F61" s="109" t="s">
        <v>331</v>
      </c>
      <c r="G61" s="390">
        <v>42155</v>
      </c>
      <c r="H61" s="68">
        <v>3375.4949999999999</v>
      </c>
      <c r="J61" s="27">
        <f t="shared" si="46"/>
        <v>5</v>
      </c>
      <c r="K61" s="27">
        <v>1</v>
      </c>
      <c r="L61"/>
      <c r="M61"/>
      <c r="N61"/>
      <c r="O61"/>
      <c r="P61"/>
      <c r="Q61"/>
      <c r="R61"/>
      <c r="S61"/>
      <c r="T61"/>
      <c r="U61"/>
      <c r="V61"/>
      <c r="W61"/>
    </row>
    <row r="62" spans="1:23" x14ac:dyDescent="0.25">
      <c r="A62" s="67">
        <v>32</v>
      </c>
      <c r="B62" s="67" t="s">
        <v>345</v>
      </c>
      <c r="C62" s="67" t="s">
        <v>354</v>
      </c>
      <c r="D62" s="67" t="s">
        <v>335</v>
      </c>
      <c r="E62" s="67" t="s">
        <v>326</v>
      </c>
      <c r="F62" s="67" t="s">
        <v>330</v>
      </c>
      <c r="G62" s="389">
        <v>42167</v>
      </c>
      <c r="H62" s="68">
        <v>519.85</v>
      </c>
      <c r="J62" s="27">
        <f t="shared" si="46"/>
        <v>6</v>
      </c>
      <c r="K62" s="27">
        <v>1</v>
      </c>
      <c r="L62"/>
      <c r="M62"/>
      <c r="N62"/>
      <c r="O62"/>
      <c r="P62"/>
      <c r="Q62"/>
      <c r="R62"/>
      <c r="S62"/>
      <c r="T62"/>
      <c r="U62"/>
      <c r="V62"/>
      <c r="W62"/>
    </row>
    <row r="63" spans="1:23" x14ac:dyDescent="0.25">
      <c r="A63" s="67">
        <v>33</v>
      </c>
      <c r="B63" s="393" t="s">
        <v>345</v>
      </c>
      <c r="C63" s="393" t="s">
        <v>354</v>
      </c>
      <c r="D63" s="393" t="s">
        <v>335</v>
      </c>
      <c r="E63" s="67" t="s">
        <v>326</v>
      </c>
      <c r="F63" s="109" t="s">
        <v>331</v>
      </c>
      <c r="G63" s="390">
        <v>42155</v>
      </c>
      <c r="H63" s="68">
        <v>3375.4949999999999</v>
      </c>
      <c r="J63" s="27">
        <f t="shared" si="46"/>
        <v>5</v>
      </c>
      <c r="K63" s="27">
        <v>1</v>
      </c>
      <c r="L63"/>
      <c r="M63"/>
      <c r="N63"/>
      <c r="O63"/>
      <c r="P63"/>
      <c r="Q63"/>
      <c r="R63"/>
      <c r="S63"/>
      <c r="T63"/>
      <c r="U63"/>
      <c r="V63"/>
      <c r="W63"/>
    </row>
    <row r="64" spans="1:23" s="28" customFormat="1" x14ac:dyDescent="0.25">
      <c r="A64" s="67">
        <v>34</v>
      </c>
      <c r="B64" s="393" t="s">
        <v>345</v>
      </c>
      <c r="C64" s="393" t="s">
        <v>355</v>
      </c>
      <c r="D64" s="393" t="s">
        <v>335</v>
      </c>
      <c r="E64" s="110" t="s">
        <v>322</v>
      </c>
      <c r="F64" s="109" t="s">
        <v>330</v>
      </c>
      <c r="G64" s="391">
        <v>42167</v>
      </c>
      <c r="H64" s="68">
        <v>519.85</v>
      </c>
      <c r="I64" s="27"/>
      <c r="J64" s="27">
        <f t="shared" si="46"/>
        <v>6</v>
      </c>
      <c r="K64" s="27">
        <v>1</v>
      </c>
    </row>
    <row r="65" spans="1:23" s="28" customFormat="1" x14ac:dyDescent="0.25">
      <c r="A65" s="67">
        <v>35</v>
      </c>
      <c r="B65" s="67" t="s">
        <v>345</v>
      </c>
      <c r="C65" s="67" t="s">
        <v>355</v>
      </c>
      <c r="D65" s="67" t="s">
        <v>335</v>
      </c>
      <c r="E65" s="110" t="s">
        <v>322</v>
      </c>
      <c r="F65" s="67" t="s">
        <v>331</v>
      </c>
      <c r="G65" s="389">
        <v>42155</v>
      </c>
      <c r="H65" s="68">
        <v>3574.0499999999997</v>
      </c>
      <c r="I65" s="27"/>
      <c r="J65" s="27">
        <f t="shared" si="46"/>
        <v>5</v>
      </c>
      <c r="K65" s="27">
        <v>1</v>
      </c>
    </row>
    <row r="66" spans="1:23" s="28" customFormat="1" x14ac:dyDescent="0.25">
      <c r="A66" s="67">
        <v>36</v>
      </c>
      <c r="B66" s="109" t="s">
        <v>345</v>
      </c>
      <c r="C66" s="109" t="s">
        <v>356</v>
      </c>
      <c r="D66" s="109" t="s">
        <v>335</v>
      </c>
      <c r="E66" s="110" t="s">
        <v>319</v>
      </c>
      <c r="F66" s="109" t="s">
        <v>331</v>
      </c>
      <c r="G66" s="391">
        <v>42155</v>
      </c>
      <c r="H66" s="68">
        <v>3375.4949999999999</v>
      </c>
      <c r="I66" s="27"/>
      <c r="J66" s="27">
        <f t="shared" ref="J66:J97" si="47">MONTH(G66)</f>
        <v>5</v>
      </c>
      <c r="K66" s="27">
        <v>1</v>
      </c>
    </row>
    <row r="67" spans="1:23" s="28" customFormat="1" x14ac:dyDescent="0.25">
      <c r="A67" s="67">
        <v>37</v>
      </c>
      <c r="B67" s="67" t="s">
        <v>345</v>
      </c>
      <c r="C67" s="67" t="s">
        <v>356</v>
      </c>
      <c r="D67" s="67" t="s">
        <v>335</v>
      </c>
      <c r="E67" s="110" t="s">
        <v>319</v>
      </c>
      <c r="F67" s="67" t="s">
        <v>330</v>
      </c>
      <c r="G67" s="389">
        <v>42164</v>
      </c>
      <c r="H67" s="68">
        <v>519.85</v>
      </c>
      <c r="I67" s="27"/>
      <c r="J67" s="27">
        <f t="shared" si="47"/>
        <v>6</v>
      </c>
      <c r="K67" s="27">
        <v>1</v>
      </c>
    </row>
    <row r="68" spans="1:23" s="28" customFormat="1" x14ac:dyDescent="0.25">
      <c r="A68" s="394">
        <v>38</v>
      </c>
      <c r="B68" s="393" t="s">
        <v>345</v>
      </c>
      <c r="C68" s="393" t="s">
        <v>357</v>
      </c>
      <c r="D68" s="393" t="s">
        <v>335</v>
      </c>
      <c r="E68" s="110" t="s">
        <v>319</v>
      </c>
      <c r="F68" s="393" t="s">
        <v>331</v>
      </c>
      <c r="G68" s="391">
        <v>42155</v>
      </c>
      <c r="H68" s="68">
        <v>3375.4949999999999</v>
      </c>
      <c r="I68" s="27"/>
      <c r="J68" s="27">
        <f t="shared" si="47"/>
        <v>5</v>
      </c>
      <c r="K68" s="27">
        <v>1</v>
      </c>
    </row>
    <row r="69" spans="1:23" x14ac:dyDescent="0.25">
      <c r="A69" s="67">
        <v>39</v>
      </c>
      <c r="B69" s="67" t="s">
        <v>345</v>
      </c>
      <c r="C69" s="67" t="s">
        <v>357</v>
      </c>
      <c r="D69" s="67" t="s">
        <v>335</v>
      </c>
      <c r="E69" s="67" t="s">
        <v>319</v>
      </c>
      <c r="F69" s="67" t="s">
        <v>330</v>
      </c>
      <c r="G69" s="389">
        <v>42175</v>
      </c>
      <c r="H69" s="68">
        <v>519.85</v>
      </c>
      <c r="J69" s="27">
        <f t="shared" si="47"/>
        <v>6</v>
      </c>
      <c r="K69" s="27">
        <v>1</v>
      </c>
      <c r="L69"/>
      <c r="M69"/>
      <c r="N69"/>
      <c r="O69"/>
      <c r="P69"/>
      <c r="Q69"/>
      <c r="R69"/>
      <c r="S69"/>
      <c r="T69"/>
      <c r="U69"/>
      <c r="V69"/>
      <c r="W69"/>
    </row>
    <row r="70" spans="1:23" x14ac:dyDescent="0.25">
      <c r="A70" s="67">
        <v>40</v>
      </c>
      <c r="B70" s="393" t="s">
        <v>345</v>
      </c>
      <c r="C70" s="393" t="s">
        <v>358</v>
      </c>
      <c r="D70" s="393" t="s">
        <v>335</v>
      </c>
      <c r="E70" s="67" t="s">
        <v>319</v>
      </c>
      <c r="F70" s="109" t="s">
        <v>331</v>
      </c>
      <c r="G70" s="392">
        <v>42155</v>
      </c>
      <c r="H70" s="68">
        <v>3375.4949999999999</v>
      </c>
      <c r="J70" s="27">
        <f t="shared" si="47"/>
        <v>5</v>
      </c>
      <c r="K70" s="27">
        <v>1</v>
      </c>
      <c r="L70"/>
      <c r="M70"/>
      <c r="N70"/>
      <c r="O70"/>
      <c r="P70"/>
      <c r="Q70"/>
      <c r="R70"/>
      <c r="S70"/>
      <c r="T70"/>
      <c r="U70"/>
      <c r="V70"/>
      <c r="W70"/>
    </row>
    <row r="71" spans="1:23" x14ac:dyDescent="0.25">
      <c r="A71" s="67">
        <v>41</v>
      </c>
      <c r="B71" s="67" t="s">
        <v>345</v>
      </c>
      <c r="C71" s="67" t="s">
        <v>358</v>
      </c>
      <c r="D71" s="67" t="s">
        <v>335</v>
      </c>
      <c r="E71" s="67" t="s">
        <v>319</v>
      </c>
      <c r="F71" s="67" t="s">
        <v>330</v>
      </c>
      <c r="G71" s="389">
        <v>42175</v>
      </c>
      <c r="H71" s="68">
        <v>519.85</v>
      </c>
      <c r="J71" s="27">
        <f t="shared" si="47"/>
        <v>6</v>
      </c>
      <c r="K71" s="27">
        <v>1</v>
      </c>
      <c r="L71"/>
      <c r="M71"/>
      <c r="N71"/>
      <c r="O71"/>
      <c r="P71"/>
      <c r="Q71"/>
      <c r="R71"/>
      <c r="S71"/>
      <c r="T71"/>
      <c r="U71"/>
      <c r="V71"/>
      <c r="W71"/>
    </row>
    <row r="72" spans="1:23" x14ac:dyDescent="0.25">
      <c r="A72" s="67">
        <v>42</v>
      </c>
      <c r="B72" s="109" t="s">
        <v>359</v>
      </c>
      <c r="C72" s="109" t="s">
        <v>360</v>
      </c>
      <c r="D72" s="109" t="s">
        <v>335</v>
      </c>
      <c r="E72" s="67" t="s">
        <v>327</v>
      </c>
      <c r="F72" s="109" t="s">
        <v>330</v>
      </c>
      <c r="G72" s="391">
        <v>42135</v>
      </c>
      <c r="H72" s="68">
        <v>844.75499999999988</v>
      </c>
      <c r="J72" s="27">
        <f t="shared" si="47"/>
        <v>5</v>
      </c>
      <c r="K72" s="27">
        <v>1</v>
      </c>
      <c r="L72"/>
      <c r="M72"/>
      <c r="N72"/>
      <c r="O72"/>
      <c r="P72"/>
      <c r="Q72"/>
      <c r="R72"/>
      <c r="S72"/>
      <c r="T72"/>
      <c r="U72"/>
      <c r="V72"/>
      <c r="W72"/>
    </row>
    <row r="73" spans="1:23" x14ac:dyDescent="0.25">
      <c r="A73" s="67">
        <v>43</v>
      </c>
      <c r="B73" s="67" t="s">
        <v>359</v>
      </c>
      <c r="C73" s="109" t="s">
        <v>361</v>
      </c>
      <c r="D73" s="109" t="s">
        <v>335</v>
      </c>
      <c r="E73" s="67" t="s">
        <v>322</v>
      </c>
      <c r="F73" s="67" t="s">
        <v>331</v>
      </c>
      <c r="G73" s="389">
        <v>42252</v>
      </c>
      <c r="H73" s="68">
        <v>1447.2</v>
      </c>
      <c r="J73" s="27">
        <f t="shared" si="47"/>
        <v>9</v>
      </c>
      <c r="K73" s="27">
        <v>1</v>
      </c>
      <c r="L73"/>
      <c r="M73"/>
      <c r="N73"/>
      <c r="O73"/>
      <c r="P73"/>
      <c r="Q73"/>
      <c r="R73"/>
      <c r="S73"/>
      <c r="T73"/>
      <c r="U73"/>
      <c r="V73"/>
      <c r="W73"/>
    </row>
    <row r="74" spans="1:23" x14ac:dyDescent="0.25">
      <c r="A74" s="67">
        <v>44</v>
      </c>
      <c r="B74" s="109" t="s">
        <v>359</v>
      </c>
      <c r="C74" s="109" t="s">
        <v>361</v>
      </c>
      <c r="D74" s="109" t="s">
        <v>335</v>
      </c>
      <c r="E74" s="67" t="s">
        <v>322</v>
      </c>
      <c r="F74" s="109" t="s">
        <v>330</v>
      </c>
      <c r="G74" s="391">
        <v>42135</v>
      </c>
      <c r="H74" s="68">
        <v>844.75499999999988</v>
      </c>
      <c r="J74" s="27">
        <f t="shared" si="47"/>
        <v>5</v>
      </c>
      <c r="K74" s="27">
        <v>1</v>
      </c>
      <c r="L74"/>
      <c r="M74"/>
      <c r="N74"/>
      <c r="O74"/>
      <c r="P74"/>
      <c r="Q74"/>
      <c r="R74"/>
      <c r="S74"/>
      <c r="T74"/>
      <c r="U74"/>
      <c r="V74"/>
      <c r="W74"/>
    </row>
    <row r="75" spans="1:23" s="28" customFormat="1" x14ac:dyDescent="0.25">
      <c r="A75" s="67">
        <v>45</v>
      </c>
      <c r="B75" s="67" t="s">
        <v>339</v>
      </c>
      <c r="C75" s="67" t="s">
        <v>362</v>
      </c>
      <c r="D75" s="67" t="s">
        <v>335</v>
      </c>
      <c r="E75" s="110" t="s">
        <v>319</v>
      </c>
      <c r="F75" s="67" t="s">
        <v>331</v>
      </c>
      <c r="G75" s="389">
        <v>42155</v>
      </c>
      <c r="H75" s="68">
        <v>2297.8049999999998</v>
      </c>
      <c r="I75" s="27"/>
      <c r="J75" s="27">
        <f t="shared" si="47"/>
        <v>5</v>
      </c>
      <c r="K75" s="27">
        <v>1</v>
      </c>
    </row>
    <row r="76" spans="1:23" s="28" customFormat="1" x14ac:dyDescent="0.25">
      <c r="A76" s="67">
        <v>46</v>
      </c>
      <c r="B76" s="109" t="s">
        <v>339</v>
      </c>
      <c r="C76" s="109" t="s">
        <v>362</v>
      </c>
      <c r="D76" s="109" t="s">
        <v>335</v>
      </c>
      <c r="E76" s="110" t="s">
        <v>319</v>
      </c>
      <c r="F76" s="109" t="s">
        <v>330</v>
      </c>
      <c r="G76" s="391">
        <v>42183</v>
      </c>
      <c r="H76" s="68">
        <v>284.17</v>
      </c>
      <c r="I76" s="27"/>
      <c r="J76" s="27">
        <f t="shared" si="47"/>
        <v>6</v>
      </c>
      <c r="K76" s="27">
        <v>1</v>
      </c>
    </row>
    <row r="77" spans="1:23" x14ac:dyDescent="0.25">
      <c r="A77" s="67">
        <v>47</v>
      </c>
      <c r="B77" s="67" t="s">
        <v>345</v>
      </c>
      <c r="C77" s="67" t="s">
        <v>363</v>
      </c>
      <c r="D77" s="67" t="s">
        <v>335</v>
      </c>
      <c r="E77" s="67" t="s">
        <v>320</v>
      </c>
      <c r="F77" s="67" t="s">
        <v>331</v>
      </c>
      <c r="G77" s="389">
        <v>42155</v>
      </c>
      <c r="H77" s="68">
        <v>3375.4949999999999</v>
      </c>
      <c r="J77" s="27">
        <f t="shared" si="47"/>
        <v>5</v>
      </c>
      <c r="K77" s="27">
        <v>1</v>
      </c>
      <c r="L77"/>
      <c r="M77"/>
      <c r="N77"/>
      <c r="O77"/>
      <c r="P77"/>
      <c r="Q77"/>
      <c r="R77"/>
      <c r="S77"/>
      <c r="T77"/>
      <c r="U77"/>
      <c r="V77"/>
      <c r="W77"/>
    </row>
    <row r="78" spans="1:23" x14ac:dyDescent="0.25">
      <c r="A78" s="67">
        <v>48</v>
      </c>
      <c r="B78" s="109" t="s">
        <v>345</v>
      </c>
      <c r="C78" s="109" t="s">
        <v>363</v>
      </c>
      <c r="D78" s="109" t="s">
        <v>335</v>
      </c>
      <c r="E78" s="67" t="s">
        <v>320</v>
      </c>
      <c r="F78" s="109" t="s">
        <v>330</v>
      </c>
      <c r="G78" s="391">
        <v>42153</v>
      </c>
      <c r="H78" s="68">
        <v>844.75499999999988</v>
      </c>
      <c r="J78" s="27">
        <f t="shared" si="47"/>
        <v>5</v>
      </c>
      <c r="K78" s="27">
        <v>1</v>
      </c>
      <c r="L78"/>
      <c r="M78"/>
      <c r="N78"/>
      <c r="O78"/>
      <c r="P78"/>
      <c r="Q78"/>
      <c r="R78"/>
      <c r="S78"/>
      <c r="T78"/>
      <c r="U78"/>
      <c r="V78"/>
      <c r="W78"/>
    </row>
    <row r="79" spans="1:23" x14ac:dyDescent="0.25">
      <c r="A79" s="67">
        <v>49</v>
      </c>
      <c r="B79" s="67" t="s">
        <v>345</v>
      </c>
      <c r="C79" s="67" t="s">
        <v>364</v>
      </c>
      <c r="D79" s="67" t="s">
        <v>335</v>
      </c>
      <c r="E79" s="67" t="s">
        <v>322</v>
      </c>
      <c r="F79" s="67" t="s">
        <v>330</v>
      </c>
      <c r="G79" s="389">
        <v>42218</v>
      </c>
      <c r="H79" s="68">
        <v>913.13</v>
      </c>
      <c r="J79" s="27">
        <f t="shared" si="47"/>
        <v>8</v>
      </c>
      <c r="K79" s="27">
        <v>1</v>
      </c>
      <c r="L79"/>
      <c r="M79"/>
      <c r="N79"/>
      <c r="O79"/>
      <c r="P79"/>
      <c r="Q79"/>
      <c r="R79"/>
      <c r="S79"/>
      <c r="T79"/>
      <c r="U79"/>
      <c r="V79"/>
      <c r="W79"/>
    </row>
    <row r="80" spans="1:23" x14ac:dyDescent="0.25">
      <c r="A80" s="67">
        <v>50</v>
      </c>
      <c r="B80" s="67" t="s">
        <v>345</v>
      </c>
      <c r="C80" s="67" t="s">
        <v>365</v>
      </c>
      <c r="D80" s="67" t="s">
        <v>335</v>
      </c>
      <c r="E80" s="67" t="s">
        <v>327</v>
      </c>
      <c r="F80" s="67" t="s">
        <v>331</v>
      </c>
      <c r="G80" s="389">
        <v>42155</v>
      </c>
      <c r="H80" s="68">
        <v>3375.4949999999999</v>
      </c>
      <c r="J80" s="27">
        <f t="shared" si="47"/>
        <v>5</v>
      </c>
      <c r="K80" s="27">
        <v>1</v>
      </c>
      <c r="L80"/>
      <c r="M80"/>
      <c r="N80"/>
      <c r="O80"/>
      <c r="P80"/>
      <c r="Q80"/>
      <c r="R80"/>
      <c r="S80"/>
      <c r="T80"/>
      <c r="U80"/>
      <c r="V80"/>
      <c r="W80"/>
    </row>
    <row r="81" spans="1:23" x14ac:dyDescent="0.25">
      <c r="A81" s="67">
        <v>51</v>
      </c>
      <c r="B81" s="109" t="s">
        <v>345</v>
      </c>
      <c r="C81" s="109" t="s">
        <v>365</v>
      </c>
      <c r="D81" s="109" t="s">
        <v>335</v>
      </c>
      <c r="E81" s="67" t="s">
        <v>327</v>
      </c>
      <c r="F81" s="109" t="s">
        <v>330</v>
      </c>
      <c r="G81" s="391">
        <v>42153</v>
      </c>
      <c r="H81" s="68">
        <v>844.75499999999988</v>
      </c>
      <c r="J81" s="27">
        <f t="shared" si="47"/>
        <v>5</v>
      </c>
      <c r="K81" s="27">
        <v>1</v>
      </c>
      <c r="L81"/>
      <c r="M81"/>
      <c r="N81"/>
      <c r="O81"/>
      <c r="P81"/>
      <c r="Q81"/>
      <c r="R81"/>
      <c r="S81"/>
      <c r="T81"/>
      <c r="U81"/>
      <c r="V81"/>
      <c r="W81"/>
    </row>
    <row r="82" spans="1:23" x14ac:dyDescent="0.25">
      <c r="A82" s="67">
        <v>54</v>
      </c>
      <c r="B82" s="67" t="s">
        <v>345</v>
      </c>
      <c r="C82" s="67" t="s">
        <v>366</v>
      </c>
      <c r="D82" s="67" t="s">
        <v>335</v>
      </c>
      <c r="E82" s="67" t="s">
        <v>320</v>
      </c>
      <c r="F82" s="67" t="s">
        <v>331</v>
      </c>
      <c r="G82" s="389">
        <v>42155</v>
      </c>
      <c r="H82" s="68">
        <v>3574.0499999999997</v>
      </c>
      <c r="J82" s="27">
        <f t="shared" si="47"/>
        <v>5</v>
      </c>
      <c r="K82" s="27">
        <v>1</v>
      </c>
      <c r="L82"/>
      <c r="M82"/>
      <c r="N82"/>
      <c r="O82"/>
      <c r="P82"/>
      <c r="Q82"/>
      <c r="R82"/>
      <c r="S82"/>
      <c r="T82"/>
      <c r="U82"/>
      <c r="V82"/>
      <c r="W82"/>
    </row>
    <row r="83" spans="1:23" x14ac:dyDescent="0.25">
      <c r="A83" s="67">
        <v>55</v>
      </c>
      <c r="B83" s="109" t="s">
        <v>345</v>
      </c>
      <c r="C83" s="109" t="s">
        <v>366</v>
      </c>
      <c r="D83" s="109" t="s">
        <v>335</v>
      </c>
      <c r="E83" s="67" t="s">
        <v>320</v>
      </c>
      <c r="F83" s="109" t="s">
        <v>330</v>
      </c>
      <c r="G83" s="391">
        <v>42184</v>
      </c>
      <c r="H83" s="68">
        <v>563.16999999999996</v>
      </c>
      <c r="J83" s="27">
        <f t="shared" si="47"/>
        <v>6</v>
      </c>
      <c r="K83" s="27">
        <v>1</v>
      </c>
      <c r="L83"/>
      <c r="M83"/>
      <c r="N83"/>
      <c r="O83"/>
      <c r="P83"/>
      <c r="Q83"/>
      <c r="R83"/>
      <c r="S83"/>
      <c r="T83"/>
      <c r="U83"/>
      <c r="V83"/>
      <c r="W83"/>
    </row>
    <row r="84" spans="1:23" x14ac:dyDescent="0.25">
      <c r="A84" s="109">
        <v>56</v>
      </c>
      <c r="B84" s="109" t="s">
        <v>345</v>
      </c>
      <c r="C84" s="109" t="s">
        <v>367</v>
      </c>
      <c r="D84" s="109" t="s">
        <v>335</v>
      </c>
      <c r="E84" s="109" t="s">
        <v>320</v>
      </c>
      <c r="F84" s="67" t="s">
        <v>331</v>
      </c>
      <c r="G84" s="98">
        <v>42155</v>
      </c>
      <c r="H84" s="68">
        <v>3375.4949999999999</v>
      </c>
      <c r="J84" s="27">
        <f t="shared" si="47"/>
        <v>5</v>
      </c>
      <c r="K84" s="27">
        <v>1</v>
      </c>
      <c r="L84"/>
      <c r="M84"/>
      <c r="N84"/>
      <c r="O84"/>
      <c r="P84"/>
      <c r="Q84"/>
      <c r="R84"/>
      <c r="S84"/>
      <c r="T84"/>
      <c r="U84"/>
      <c r="V84"/>
      <c r="W84"/>
    </row>
    <row r="85" spans="1:23" x14ac:dyDescent="0.25">
      <c r="A85" s="109">
        <v>57</v>
      </c>
      <c r="B85" s="109" t="s">
        <v>345</v>
      </c>
      <c r="C85" s="109" t="s">
        <v>367</v>
      </c>
      <c r="D85" s="109" t="s">
        <v>335</v>
      </c>
      <c r="E85" s="67" t="s">
        <v>320</v>
      </c>
      <c r="F85" s="109" t="s">
        <v>330</v>
      </c>
      <c r="G85" s="390">
        <v>42184</v>
      </c>
      <c r="H85" s="68">
        <v>563.16999999999996</v>
      </c>
      <c r="J85" s="27">
        <f t="shared" si="47"/>
        <v>6</v>
      </c>
      <c r="K85" s="27">
        <v>1</v>
      </c>
      <c r="L85"/>
      <c r="M85"/>
      <c r="N85"/>
      <c r="O85"/>
      <c r="P85"/>
      <c r="Q85"/>
      <c r="R85"/>
      <c r="S85"/>
      <c r="T85"/>
      <c r="U85"/>
      <c r="V85"/>
      <c r="W85"/>
    </row>
    <row r="86" spans="1:23" x14ac:dyDescent="0.25">
      <c r="A86" s="109">
        <v>58</v>
      </c>
      <c r="B86" s="109" t="s">
        <v>345</v>
      </c>
      <c r="C86" s="109" t="s">
        <v>368</v>
      </c>
      <c r="D86" s="109" t="s">
        <v>335</v>
      </c>
      <c r="E86" s="109" t="s">
        <v>326</v>
      </c>
      <c r="F86" s="67" t="s">
        <v>331</v>
      </c>
      <c r="G86" s="98">
        <v>42155</v>
      </c>
      <c r="H86" s="68">
        <v>3574.0499999999997</v>
      </c>
      <c r="J86" s="27">
        <f t="shared" si="47"/>
        <v>5</v>
      </c>
      <c r="K86" s="27">
        <v>1</v>
      </c>
      <c r="L86"/>
      <c r="M86"/>
      <c r="N86"/>
      <c r="O86"/>
      <c r="P86"/>
      <c r="Q86"/>
      <c r="R86"/>
      <c r="S86"/>
      <c r="T86"/>
      <c r="U86"/>
      <c r="V86"/>
      <c r="W86"/>
    </row>
    <row r="87" spans="1:23" x14ac:dyDescent="0.25">
      <c r="A87" s="109">
        <v>59</v>
      </c>
      <c r="B87" s="109" t="s">
        <v>345</v>
      </c>
      <c r="C87" s="109" t="s">
        <v>368</v>
      </c>
      <c r="D87" s="109" t="s">
        <v>335</v>
      </c>
      <c r="E87" s="67" t="s">
        <v>326</v>
      </c>
      <c r="F87" s="109" t="s">
        <v>330</v>
      </c>
      <c r="G87" s="390">
        <v>42184</v>
      </c>
      <c r="H87" s="68">
        <v>563.16999999999996</v>
      </c>
      <c r="J87" s="27">
        <f t="shared" si="47"/>
        <v>6</v>
      </c>
      <c r="K87" s="27">
        <v>1</v>
      </c>
      <c r="L87"/>
      <c r="M87"/>
      <c r="N87"/>
      <c r="O87"/>
      <c r="P87"/>
      <c r="Q87"/>
      <c r="R87"/>
      <c r="S87"/>
      <c r="T87"/>
      <c r="U87"/>
      <c r="V87"/>
      <c r="W87"/>
    </row>
    <row r="88" spans="1:23" x14ac:dyDescent="0.25">
      <c r="A88" s="67">
        <v>60</v>
      </c>
      <c r="B88" s="67" t="s">
        <v>345</v>
      </c>
      <c r="C88" s="67" t="s">
        <v>369</v>
      </c>
      <c r="D88" s="67" t="s">
        <v>335</v>
      </c>
      <c r="E88" s="67" t="s">
        <v>327</v>
      </c>
      <c r="F88" s="67" t="s">
        <v>331</v>
      </c>
      <c r="G88" s="389">
        <v>42155</v>
      </c>
      <c r="H88" s="68">
        <v>3574.0499999999997</v>
      </c>
      <c r="J88" s="27">
        <f t="shared" si="47"/>
        <v>5</v>
      </c>
      <c r="K88" s="27">
        <v>1</v>
      </c>
      <c r="L88"/>
      <c r="M88"/>
      <c r="N88"/>
      <c r="O88"/>
      <c r="P88"/>
      <c r="Q88"/>
      <c r="R88"/>
      <c r="S88"/>
      <c r="T88"/>
      <c r="U88"/>
      <c r="V88"/>
      <c r="W88"/>
    </row>
    <row r="89" spans="1:23" x14ac:dyDescent="0.25">
      <c r="A89" s="67">
        <v>61</v>
      </c>
      <c r="B89" s="67" t="s">
        <v>345</v>
      </c>
      <c r="C89" s="67" t="s">
        <v>369</v>
      </c>
      <c r="D89" s="67" t="s">
        <v>335</v>
      </c>
      <c r="E89" s="67" t="s">
        <v>327</v>
      </c>
      <c r="F89" s="109" t="s">
        <v>330</v>
      </c>
      <c r="G89" s="391">
        <v>42184</v>
      </c>
      <c r="H89" s="68">
        <v>563.16999999999996</v>
      </c>
      <c r="J89" s="27">
        <f t="shared" si="47"/>
        <v>6</v>
      </c>
      <c r="K89" s="27">
        <v>1</v>
      </c>
      <c r="L89"/>
      <c r="M89"/>
      <c r="N89"/>
      <c r="O89"/>
      <c r="P89"/>
      <c r="Q89"/>
      <c r="R89"/>
      <c r="S89"/>
      <c r="T89"/>
      <c r="U89"/>
      <c r="V89"/>
      <c r="W89"/>
    </row>
    <row r="90" spans="1:23" x14ac:dyDescent="0.25">
      <c r="A90" s="67">
        <v>62</v>
      </c>
      <c r="B90" s="394" t="s">
        <v>342</v>
      </c>
      <c r="C90" s="394" t="s">
        <v>370</v>
      </c>
      <c r="D90" s="394" t="s">
        <v>335</v>
      </c>
      <c r="E90" s="67" t="s">
        <v>319</v>
      </c>
      <c r="F90" s="394" t="s">
        <v>331</v>
      </c>
      <c r="G90" s="391">
        <v>42252</v>
      </c>
      <c r="H90" s="68">
        <v>1512</v>
      </c>
      <c r="J90" s="27">
        <f t="shared" si="47"/>
        <v>9</v>
      </c>
      <c r="K90" s="27">
        <v>1</v>
      </c>
      <c r="L90"/>
      <c r="M90"/>
      <c r="N90"/>
      <c r="O90"/>
      <c r="P90"/>
      <c r="Q90"/>
      <c r="R90"/>
      <c r="S90"/>
      <c r="T90"/>
      <c r="U90"/>
      <c r="V90"/>
      <c r="W90"/>
    </row>
    <row r="91" spans="1:23" x14ac:dyDescent="0.25">
      <c r="A91" s="109">
        <v>63</v>
      </c>
      <c r="B91" s="109" t="s">
        <v>342</v>
      </c>
      <c r="C91" s="109" t="s">
        <v>370</v>
      </c>
      <c r="D91" s="109" t="s">
        <v>335</v>
      </c>
      <c r="E91" s="67" t="s">
        <v>319</v>
      </c>
      <c r="F91" s="109" t="s">
        <v>330</v>
      </c>
      <c r="G91" s="390">
        <v>42163</v>
      </c>
      <c r="H91" s="68">
        <v>563.16999999999996</v>
      </c>
      <c r="J91" s="27">
        <f t="shared" si="47"/>
        <v>6</v>
      </c>
      <c r="K91" s="27">
        <v>1</v>
      </c>
      <c r="L91"/>
      <c r="M91"/>
      <c r="N91"/>
      <c r="O91"/>
      <c r="P91"/>
      <c r="Q91"/>
      <c r="R91"/>
      <c r="S91"/>
      <c r="T91"/>
      <c r="U91"/>
      <c r="V91"/>
      <c r="W91"/>
    </row>
    <row r="92" spans="1:23" x14ac:dyDescent="0.25">
      <c r="A92" s="67">
        <v>64</v>
      </c>
      <c r="B92" s="395" t="s">
        <v>342</v>
      </c>
      <c r="C92" s="67" t="s">
        <v>371</v>
      </c>
      <c r="D92" s="67" t="s">
        <v>335</v>
      </c>
      <c r="E92" s="67" t="s">
        <v>327</v>
      </c>
      <c r="F92" s="67" t="s">
        <v>331</v>
      </c>
      <c r="G92" s="389">
        <v>42252</v>
      </c>
      <c r="H92" s="68">
        <v>1447.2</v>
      </c>
      <c r="J92" s="27">
        <f t="shared" si="47"/>
        <v>9</v>
      </c>
      <c r="K92" s="27">
        <v>1</v>
      </c>
      <c r="L92"/>
      <c r="M92"/>
      <c r="N92"/>
      <c r="O92"/>
      <c r="P92"/>
      <c r="Q92"/>
      <c r="R92"/>
      <c r="S92"/>
      <c r="T92"/>
      <c r="U92"/>
      <c r="V92"/>
      <c r="W92"/>
    </row>
    <row r="93" spans="1:23" x14ac:dyDescent="0.25">
      <c r="A93" s="67">
        <v>65</v>
      </c>
      <c r="B93" s="109" t="s">
        <v>342</v>
      </c>
      <c r="C93" s="109" t="s">
        <v>371</v>
      </c>
      <c r="D93" s="109" t="s">
        <v>335</v>
      </c>
      <c r="E93" s="67" t="s">
        <v>327</v>
      </c>
      <c r="F93" s="109" t="s">
        <v>330</v>
      </c>
      <c r="G93" s="391">
        <v>42163</v>
      </c>
      <c r="H93" s="68">
        <v>563.16999999999996</v>
      </c>
      <c r="J93" s="27">
        <f t="shared" si="47"/>
        <v>6</v>
      </c>
      <c r="K93" s="27">
        <v>1</v>
      </c>
      <c r="L93"/>
      <c r="M93"/>
      <c r="N93"/>
      <c r="O93"/>
      <c r="P93"/>
      <c r="Q93"/>
      <c r="R93"/>
      <c r="S93"/>
      <c r="T93"/>
      <c r="U93"/>
      <c r="V93"/>
      <c r="W93"/>
    </row>
    <row r="94" spans="1:23" x14ac:dyDescent="0.25">
      <c r="A94" s="67">
        <v>66</v>
      </c>
      <c r="B94" s="67" t="s">
        <v>342</v>
      </c>
      <c r="C94" s="67" t="s">
        <v>372</v>
      </c>
      <c r="D94" s="67" t="s">
        <v>335</v>
      </c>
      <c r="E94" s="67" t="s">
        <v>321</v>
      </c>
      <c r="F94" s="67" t="s">
        <v>330</v>
      </c>
      <c r="G94" s="389">
        <v>42175</v>
      </c>
      <c r="H94" s="68">
        <v>519.85</v>
      </c>
      <c r="J94" s="27">
        <f t="shared" si="47"/>
        <v>6</v>
      </c>
      <c r="K94" s="27">
        <v>1</v>
      </c>
      <c r="L94"/>
      <c r="M94"/>
      <c r="N94"/>
      <c r="O94"/>
      <c r="P94"/>
      <c r="Q94"/>
      <c r="R94"/>
      <c r="S94"/>
      <c r="T94"/>
      <c r="U94"/>
      <c r="V94"/>
      <c r="W94"/>
    </row>
    <row r="95" spans="1:23" x14ac:dyDescent="0.25">
      <c r="A95" s="67">
        <v>67</v>
      </c>
      <c r="B95" s="67" t="s">
        <v>342</v>
      </c>
      <c r="C95" s="67" t="s">
        <v>372</v>
      </c>
      <c r="D95" s="67" t="s">
        <v>335</v>
      </c>
      <c r="E95" s="67" t="s">
        <v>321</v>
      </c>
      <c r="F95" s="67" t="s">
        <v>331</v>
      </c>
      <c r="G95" s="389">
        <v>42252</v>
      </c>
      <c r="H95" s="68">
        <v>1512</v>
      </c>
      <c r="J95" s="27">
        <f t="shared" si="47"/>
        <v>9</v>
      </c>
      <c r="K95" s="27">
        <v>1</v>
      </c>
      <c r="L95"/>
      <c r="M95"/>
      <c r="N95"/>
      <c r="O95"/>
      <c r="P95"/>
      <c r="Q95"/>
      <c r="R95"/>
      <c r="S95"/>
      <c r="T95"/>
      <c r="U95"/>
      <c r="V95"/>
      <c r="W95"/>
    </row>
    <row r="96" spans="1:23" x14ac:dyDescent="0.25">
      <c r="A96" s="396">
        <v>68</v>
      </c>
      <c r="B96" s="396" t="s">
        <v>373</v>
      </c>
      <c r="C96" s="396" t="s">
        <v>374</v>
      </c>
      <c r="D96" s="396" t="s">
        <v>335</v>
      </c>
      <c r="E96" s="396" t="s">
        <v>603</v>
      </c>
      <c r="F96" s="109" t="s">
        <v>330</v>
      </c>
      <c r="G96" s="391">
        <v>42069</v>
      </c>
      <c r="H96" s="68">
        <v>844.75499999999988</v>
      </c>
      <c r="J96" s="27">
        <f t="shared" si="47"/>
        <v>3</v>
      </c>
      <c r="K96" s="27">
        <v>1</v>
      </c>
      <c r="L96"/>
      <c r="M96"/>
      <c r="N96"/>
      <c r="O96"/>
      <c r="P96"/>
      <c r="Q96"/>
      <c r="R96"/>
      <c r="S96"/>
      <c r="T96"/>
      <c r="U96"/>
      <c r="V96"/>
      <c r="W96"/>
    </row>
    <row r="97" spans="1:23" x14ac:dyDescent="0.25">
      <c r="A97" s="67">
        <v>69</v>
      </c>
      <c r="B97" s="393" t="s">
        <v>373</v>
      </c>
      <c r="C97" s="67" t="s">
        <v>374</v>
      </c>
      <c r="D97" s="67" t="s">
        <v>335</v>
      </c>
      <c r="E97" s="67" t="s">
        <v>603</v>
      </c>
      <c r="F97" s="67" t="s">
        <v>331</v>
      </c>
      <c r="G97" s="389">
        <v>42252</v>
      </c>
      <c r="H97" s="68">
        <v>1512</v>
      </c>
      <c r="J97" s="27">
        <f t="shared" si="47"/>
        <v>9</v>
      </c>
      <c r="K97" s="27">
        <v>1</v>
      </c>
      <c r="L97"/>
      <c r="M97"/>
      <c r="N97"/>
      <c r="O97"/>
      <c r="P97"/>
      <c r="Q97"/>
      <c r="R97"/>
      <c r="S97"/>
      <c r="T97"/>
      <c r="U97"/>
      <c r="V97"/>
      <c r="W97"/>
    </row>
    <row r="98" spans="1:23" x14ac:dyDescent="0.25">
      <c r="A98" s="109">
        <v>70</v>
      </c>
      <c r="B98" s="109" t="s">
        <v>375</v>
      </c>
      <c r="C98" s="109" t="s">
        <v>376</v>
      </c>
      <c r="D98" s="109" t="s">
        <v>335</v>
      </c>
      <c r="E98" s="67" t="s">
        <v>325</v>
      </c>
      <c r="F98" s="109" t="s">
        <v>330</v>
      </c>
      <c r="G98" s="390">
        <v>42069</v>
      </c>
      <c r="H98" s="68">
        <v>844.75499999999988</v>
      </c>
      <c r="J98" s="27">
        <f t="shared" ref="J98:J129" si="48">MONTH(G98)</f>
        <v>3</v>
      </c>
      <c r="K98" s="27">
        <v>1</v>
      </c>
      <c r="L98"/>
      <c r="M98"/>
      <c r="N98"/>
      <c r="O98"/>
      <c r="P98"/>
      <c r="Q98"/>
      <c r="R98"/>
      <c r="S98"/>
      <c r="T98"/>
      <c r="U98"/>
      <c r="V98"/>
      <c r="W98"/>
    </row>
    <row r="99" spans="1:23" x14ac:dyDescent="0.25">
      <c r="A99" s="67">
        <v>71</v>
      </c>
      <c r="B99" s="67" t="s">
        <v>373</v>
      </c>
      <c r="C99" s="67" t="s">
        <v>377</v>
      </c>
      <c r="D99" s="67" t="s">
        <v>335</v>
      </c>
      <c r="E99" s="67" t="s">
        <v>323</v>
      </c>
      <c r="F99" s="67" t="s">
        <v>330</v>
      </c>
      <c r="G99" s="389">
        <v>42069</v>
      </c>
      <c r="H99" s="68">
        <v>844.75499999999988</v>
      </c>
      <c r="J99" s="27">
        <f t="shared" si="48"/>
        <v>3</v>
      </c>
      <c r="K99" s="27">
        <v>1</v>
      </c>
      <c r="L99"/>
      <c r="M99"/>
      <c r="N99"/>
      <c r="O99"/>
      <c r="P99"/>
      <c r="Q99"/>
      <c r="R99"/>
      <c r="S99"/>
      <c r="T99"/>
      <c r="U99"/>
      <c r="V99"/>
      <c r="W99"/>
    </row>
    <row r="100" spans="1:23" x14ac:dyDescent="0.25">
      <c r="A100" s="67">
        <v>72</v>
      </c>
      <c r="B100" s="109" t="s">
        <v>373</v>
      </c>
      <c r="C100" s="109" t="s">
        <v>378</v>
      </c>
      <c r="D100" s="109" t="s">
        <v>335</v>
      </c>
      <c r="E100" s="67" t="s">
        <v>325</v>
      </c>
      <c r="F100" s="109" t="s">
        <v>330</v>
      </c>
      <c r="G100" s="391">
        <v>42069</v>
      </c>
      <c r="H100" s="68">
        <v>844.75499999999988</v>
      </c>
      <c r="J100" s="27">
        <f t="shared" si="48"/>
        <v>3</v>
      </c>
      <c r="K100" s="27">
        <v>1</v>
      </c>
      <c r="L100"/>
      <c r="M100"/>
      <c r="N100"/>
      <c r="O100"/>
      <c r="P100"/>
      <c r="Q100"/>
      <c r="R100"/>
      <c r="S100"/>
      <c r="T100"/>
      <c r="U100"/>
      <c r="V100"/>
      <c r="W100"/>
    </row>
    <row r="101" spans="1:23" x14ac:dyDescent="0.25">
      <c r="A101" s="67">
        <v>73</v>
      </c>
      <c r="B101" s="67" t="s">
        <v>379</v>
      </c>
      <c r="C101" s="67" t="s">
        <v>380</v>
      </c>
      <c r="D101" s="67" t="s">
        <v>335</v>
      </c>
      <c r="E101" s="67" t="s">
        <v>320</v>
      </c>
      <c r="F101" s="67" t="s">
        <v>331</v>
      </c>
      <c r="G101" s="389">
        <v>42155</v>
      </c>
      <c r="H101" s="68">
        <v>592.91999999999996</v>
      </c>
      <c r="J101" s="27">
        <f t="shared" si="48"/>
        <v>5</v>
      </c>
      <c r="K101" s="27">
        <v>1</v>
      </c>
      <c r="L101"/>
      <c r="M101"/>
      <c r="N101"/>
      <c r="O101"/>
      <c r="P101"/>
      <c r="Q101"/>
      <c r="R101"/>
      <c r="S101"/>
      <c r="T101"/>
      <c r="U101"/>
      <c r="V101"/>
      <c r="W101"/>
    </row>
    <row r="102" spans="1:23" x14ac:dyDescent="0.25">
      <c r="A102" s="67">
        <v>74</v>
      </c>
      <c r="B102" s="109" t="s">
        <v>379</v>
      </c>
      <c r="C102" s="109" t="s">
        <v>381</v>
      </c>
      <c r="D102" s="109" t="s">
        <v>335</v>
      </c>
      <c r="E102" s="67" t="s">
        <v>327</v>
      </c>
      <c r="F102" s="109" t="s">
        <v>330</v>
      </c>
      <c r="G102" s="390">
        <v>42185</v>
      </c>
      <c r="H102" s="68">
        <v>829.44</v>
      </c>
      <c r="J102" s="27">
        <f t="shared" si="48"/>
        <v>6</v>
      </c>
      <c r="K102" s="27">
        <v>1</v>
      </c>
      <c r="L102"/>
      <c r="M102"/>
      <c r="N102"/>
      <c r="O102"/>
      <c r="P102"/>
      <c r="Q102"/>
      <c r="R102"/>
      <c r="S102"/>
      <c r="T102"/>
      <c r="U102"/>
      <c r="V102"/>
      <c r="W102"/>
    </row>
    <row r="103" spans="1:23" x14ac:dyDescent="0.25">
      <c r="A103" s="67">
        <v>75</v>
      </c>
      <c r="B103" s="67" t="s">
        <v>379</v>
      </c>
      <c r="C103" s="67" t="s">
        <v>381</v>
      </c>
      <c r="D103" s="67" t="s">
        <v>335</v>
      </c>
      <c r="E103" s="67" t="s">
        <v>327</v>
      </c>
      <c r="F103" s="67" t="s">
        <v>331</v>
      </c>
      <c r="G103" s="389">
        <v>42155</v>
      </c>
      <c r="H103" s="68">
        <v>592.91999999999996</v>
      </c>
      <c r="J103" s="27">
        <f t="shared" si="48"/>
        <v>5</v>
      </c>
      <c r="K103" s="27">
        <v>1</v>
      </c>
      <c r="L103"/>
      <c r="M103"/>
      <c r="N103"/>
      <c r="O103"/>
      <c r="P103"/>
      <c r="Q103"/>
      <c r="R103"/>
      <c r="S103"/>
      <c r="T103"/>
      <c r="U103"/>
      <c r="V103"/>
      <c r="W103"/>
    </row>
    <row r="104" spans="1:23" x14ac:dyDescent="0.25">
      <c r="A104" s="67">
        <v>76</v>
      </c>
      <c r="B104" s="109" t="s">
        <v>379</v>
      </c>
      <c r="C104" s="109" t="s">
        <v>382</v>
      </c>
      <c r="D104" s="109" t="s">
        <v>335</v>
      </c>
      <c r="E104" s="67" t="s">
        <v>320</v>
      </c>
      <c r="F104" s="109" t="s">
        <v>331</v>
      </c>
      <c r="G104" s="390">
        <v>42155</v>
      </c>
      <c r="H104" s="68">
        <v>592.91999999999996</v>
      </c>
      <c r="J104" s="27">
        <f t="shared" si="48"/>
        <v>5</v>
      </c>
      <c r="K104" s="27">
        <v>1</v>
      </c>
      <c r="L104"/>
      <c r="M104"/>
      <c r="N104"/>
      <c r="O104"/>
      <c r="P104"/>
      <c r="Q104"/>
      <c r="R104"/>
      <c r="S104"/>
      <c r="T104"/>
      <c r="U104"/>
      <c r="V104"/>
      <c r="W104"/>
    </row>
    <row r="105" spans="1:23" s="28" customFormat="1" x14ac:dyDescent="0.25">
      <c r="A105" s="67">
        <v>77</v>
      </c>
      <c r="B105" s="67" t="s">
        <v>379</v>
      </c>
      <c r="C105" s="67" t="s">
        <v>383</v>
      </c>
      <c r="D105" s="67" t="s">
        <v>335</v>
      </c>
      <c r="E105" s="110" t="s">
        <v>320</v>
      </c>
      <c r="F105" s="67" t="s">
        <v>331</v>
      </c>
      <c r="G105" s="389">
        <v>42155</v>
      </c>
      <c r="H105" s="68">
        <v>592.91999999999996</v>
      </c>
      <c r="I105" s="27"/>
      <c r="J105" s="27">
        <f t="shared" si="48"/>
        <v>5</v>
      </c>
      <c r="K105" s="27">
        <v>1</v>
      </c>
    </row>
    <row r="106" spans="1:23" s="28" customFormat="1" x14ac:dyDescent="0.25">
      <c r="A106" s="67">
        <v>78</v>
      </c>
      <c r="B106" s="397" t="s">
        <v>379</v>
      </c>
      <c r="C106" s="393" t="s">
        <v>384</v>
      </c>
      <c r="D106" s="393" t="s">
        <v>335</v>
      </c>
      <c r="E106" s="110" t="s">
        <v>328</v>
      </c>
      <c r="F106" s="109" t="s">
        <v>330</v>
      </c>
      <c r="G106" s="392">
        <v>42185</v>
      </c>
      <c r="H106" s="68">
        <v>829.44</v>
      </c>
      <c r="I106" s="27"/>
      <c r="J106" s="27">
        <f t="shared" si="48"/>
        <v>6</v>
      </c>
      <c r="K106" s="27">
        <v>1</v>
      </c>
    </row>
    <row r="107" spans="1:23" s="28" customFormat="1" x14ac:dyDescent="0.25">
      <c r="A107" s="67">
        <v>79</v>
      </c>
      <c r="B107" s="67" t="s">
        <v>379</v>
      </c>
      <c r="C107" s="67" t="s">
        <v>384</v>
      </c>
      <c r="D107" s="67" t="s">
        <v>335</v>
      </c>
      <c r="E107" s="110" t="s">
        <v>328</v>
      </c>
      <c r="F107" s="67" t="s">
        <v>331</v>
      </c>
      <c r="G107" s="389">
        <v>42155</v>
      </c>
      <c r="H107" s="68">
        <v>592.91999999999996</v>
      </c>
      <c r="I107" s="27"/>
      <c r="J107" s="27">
        <f t="shared" si="48"/>
        <v>5</v>
      </c>
      <c r="K107" s="27">
        <v>1</v>
      </c>
    </row>
    <row r="108" spans="1:23" s="28" customFormat="1" x14ac:dyDescent="0.25">
      <c r="A108" s="67">
        <v>81</v>
      </c>
      <c r="B108" s="398" t="s">
        <v>342</v>
      </c>
      <c r="C108" s="393" t="s">
        <v>385</v>
      </c>
      <c r="D108" s="393" t="s">
        <v>335</v>
      </c>
      <c r="E108" s="110" t="s">
        <v>322</v>
      </c>
      <c r="F108" s="109" t="s">
        <v>330</v>
      </c>
      <c r="G108" s="392">
        <v>42169</v>
      </c>
      <c r="H108" s="68">
        <v>519.85</v>
      </c>
      <c r="I108" s="27"/>
      <c r="J108" s="27">
        <f t="shared" si="48"/>
        <v>6</v>
      </c>
      <c r="K108" s="27">
        <v>1</v>
      </c>
    </row>
    <row r="109" spans="1:23" s="28" customFormat="1" x14ac:dyDescent="0.25">
      <c r="A109" s="67">
        <v>82</v>
      </c>
      <c r="B109" s="108" t="s">
        <v>342</v>
      </c>
      <c r="C109" s="67" t="s">
        <v>385</v>
      </c>
      <c r="D109" s="67" t="s">
        <v>335</v>
      </c>
      <c r="E109" s="67" t="s">
        <v>322</v>
      </c>
      <c r="F109" s="67" t="s">
        <v>331</v>
      </c>
      <c r="G109" s="98">
        <v>42252</v>
      </c>
      <c r="H109" s="68">
        <v>1447.2</v>
      </c>
      <c r="I109" s="27"/>
      <c r="J109" s="27">
        <f t="shared" si="48"/>
        <v>9</v>
      </c>
      <c r="K109" s="27">
        <v>1</v>
      </c>
    </row>
    <row r="110" spans="1:23" s="28" customFormat="1" x14ac:dyDescent="0.25">
      <c r="A110" s="67">
        <v>83</v>
      </c>
      <c r="B110" s="109" t="s">
        <v>342</v>
      </c>
      <c r="C110" s="399" t="s">
        <v>386</v>
      </c>
      <c r="D110" s="399" t="s">
        <v>335</v>
      </c>
      <c r="E110" s="67" t="s">
        <v>319</v>
      </c>
      <c r="F110" s="109" t="s">
        <v>330</v>
      </c>
      <c r="G110" s="390">
        <v>42169</v>
      </c>
      <c r="H110" s="68">
        <v>519.85</v>
      </c>
      <c r="I110" s="27"/>
      <c r="J110" s="27">
        <f t="shared" si="48"/>
        <v>6</v>
      </c>
      <c r="K110" s="27">
        <v>1</v>
      </c>
    </row>
    <row r="111" spans="1:23" x14ac:dyDescent="0.25">
      <c r="A111" s="67">
        <v>84</v>
      </c>
      <c r="B111" s="108" t="s">
        <v>342</v>
      </c>
      <c r="C111" s="400" t="s">
        <v>386</v>
      </c>
      <c r="D111" s="400" t="s">
        <v>335</v>
      </c>
      <c r="E111" s="67" t="s">
        <v>319</v>
      </c>
      <c r="F111" s="67" t="s">
        <v>331</v>
      </c>
      <c r="G111" s="98">
        <v>42252</v>
      </c>
      <c r="H111" s="68">
        <v>1533.6</v>
      </c>
      <c r="J111" s="27">
        <f t="shared" si="48"/>
        <v>9</v>
      </c>
      <c r="K111" s="27">
        <v>1</v>
      </c>
      <c r="L111"/>
      <c r="M111"/>
      <c r="N111"/>
      <c r="O111"/>
      <c r="P111"/>
      <c r="Q111"/>
      <c r="R111"/>
      <c r="S111"/>
      <c r="T111"/>
      <c r="U111"/>
      <c r="V111"/>
      <c r="W111"/>
    </row>
    <row r="112" spans="1:23" x14ac:dyDescent="0.25">
      <c r="A112" s="67">
        <v>85</v>
      </c>
      <c r="B112" s="109" t="s">
        <v>342</v>
      </c>
      <c r="C112" s="400" t="s">
        <v>387</v>
      </c>
      <c r="D112" s="400" t="s">
        <v>335</v>
      </c>
      <c r="E112" s="67" t="s">
        <v>603</v>
      </c>
      <c r="F112" s="109" t="s">
        <v>330</v>
      </c>
      <c r="G112" s="391">
        <v>42167</v>
      </c>
      <c r="H112" s="68">
        <v>519.85</v>
      </c>
      <c r="J112" s="27">
        <f t="shared" si="48"/>
        <v>6</v>
      </c>
      <c r="K112" s="27">
        <v>1</v>
      </c>
      <c r="L112"/>
      <c r="M112"/>
      <c r="N112"/>
      <c r="O112"/>
      <c r="P112"/>
      <c r="Q112"/>
      <c r="R112"/>
      <c r="S112"/>
      <c r="T112"/>
      <c r="U112"/>
      <c r="V112"/>
      <c r="W112"/>
    </row>
    <row r="113" spans="1:23" x14ac:dyDescent="0.25">
      <c r="A113" s="67">
        <v>86</v>
      </c>
      <c r="B113" s="108" t="s">
        <v>342</v>
      </c>
      <c r="C113" s="400" t="s">
        <v>387</v>
      </c>
      <c r="D113" s="400" t="s">
        <v>335</v>
      </c>
      <c r="E113" s="67" t="s">
        <v>603</v>
      </c>
      <c r="F113" s="67" t="s">
        <v>331</v>
      </c>
      <c r="G113" s="98">
        <v>42252</v>
      </c>
      <c r="H113" s="68">
        <v>1533.6</v>
      </c>
      <c r="J113" s="27">
        <f t="shared" si="48"/>
        <v>9</v>
      </c>
      <c r="K113" s="27">
        <v>1</v>
      </c>
      <c r="L113"/>
      <c r="M113"/>
      <c r="N113"/>
      <c r="O113"/>
      <c r="P113"/>
      <c r="Q113"/>
      <c r="R113"/>
      <c r="S113"/>
      <c r="T113"/>
      <c r="U113"/>
      <c r="V113"/>
      <c r="W113"/>
    </row>
    <row r="114" spans="1:23" x14ac:dyDescent="0.25">
      <c r="A114" s="67">
        <v>87</v>
      </c>
      <c r="B114" s="109" t="s">
        <v>379</v>
      </c>
      <c r="C114" s="400" t="s">
        <v>388</v>
      </c>
      <c r="D114" s="400" t="s">
        <v>335</v>
      </c>
      <c r="E114" s="67" t="s">
        <v>270</v>
      </c>
      <c r="F114" s="109" t="s">
        <v>330</v>
      </c>
      <c r="G114" s="391">
        <v>42008</v>
      </c>
      <c r="H114" s="68">
        <v>775.00499999999988</v>
      </c>
      <c r="J114" s="27">
        <f t="shared" si="48"/>
        <v>1</v>
      </c>
      <c r="K114" s="27">
        <v>1</v>
      </c>
      <c r="L114"/>
      <c r="M114"/>
      <c r="N114"/>
      <c r="O114"/>
      <c r="P114"/>
      <c r="Q114"/>
      <c r="R114"/>
      <c r="S114"/>
      <c r="T114"/>
      <c r="U114"/>
      <c r="V114"/>
      <c r="W114"/>
    </row>
    <row r="115" spans="1:23" s="28" customFormat="1" x14ac:dyDescent="0.25">
      <c r="A115" s="67">
        <v>88</v>
      </c>
      <c r="B115" s="108" t="s">
        <v>379</v>
      </c>
      <c r="C115" s="400" t="s">
        <v>390</v>
      </c>
      <c r="D115" s="400" t="s">
        <v>335</v>
      </c>
      <c r="E115" s="67" t="s">
        <v>323</v>
      </c>
      <c r="F115" s="67" t="s">
        <v>330</v>
      </c>
      <c r="G115" s="98">
        <v>42008</v>
      </c>
      <c r="H115" s="68">
        <v>775.00499999999988</v>
      </c>
      <c r="I115" s="27"/>
      <c r="J115" s="27">
        <f t="shared" si="48"/>
        <v>1</v>
      </c>
      <c r="K115" s="27">
        <v>1</v>
      </c>
    </row>
    <row r="116" spans="1:23" s="28" customFormat="1" x14ac:dyDescent="0.25">
      <c r="A116" s="67">
        <v>89</v>
      </c>
      <c r="B116" s="109" t="s">
        <v>379</v>
      </c>
      <c r="C116" s="109" t="s">
        <v>391</v>
      </c>
      <c r="D116" s="109" t="s">
        <v>335</v>
      </c>
      <c r="E116" s="67" t="s">
        <v>320</v>
      </c>
      <c r="F116" s="109" t="s">
        <v>330</v>
      </c>
      <c r="G116" s="391">
        <v>42008</v>
      </c>
      <c r="H116" s="68">
        <v>775.00499999999988</v>
      </c>
      <c r="I116" s="27"/>
      <c r="J116" s="27">
        <f t="shared" si="48"/>
        <v>1</v>
      </c>
      <c r="K116" s="27">
        <v>1</v>
      </c>
    </row>
    <row r="117" spans="1:23" s="28" customFormat="1" x14ac:dyDescent="0.25">
      <c r="A117" s="67">
        <v>90</v>
      </c>
      <c r="B117" s="67" t="s">
        <v>389</v>
      </c>
      <c r="C117" s="400" t="s">
        <v>391</v>
      </c>
      <c r="D117" s="400" t="s">
        <v>335</v>
      </c>
      <c r="E117" s="67" t="s">
        <v>320</v>
      </c>
      <c r="F117" s="67" t="s">
        <v>331</v>
      </c>
      <c r="G117" s="389">
        <v>42155</v>
      </c>
      <c r="H117" s="68">
        <v>766.47</v>
      </c>
      <c r="I117" s="27"/>
      <c r="J117" s="27">
        <f t="shared" si="48"/>
        <v>5</v>
      </c>
      <c r="K117" s="27">
        <v>1</v>
      </c>
    </row>
    <row r="118" spans="1:23" s="28" customFormat="1" x14ac:dyDescent="0.25">
      <c r="A118" s="67">
        <v>91</v>
      </c>
      <c r="B118" s="109" t="s">
        <v>379</v>
      </c>
      <c r="C118" s="400" t="s">
        <v>392</v>
      </c>
      <c r="D118" s="400" t="s">
        <v>335</v>
      </c>
      <c r="E118" s="67" t="s">
        <v>326</v>
      </c>
      <c r="F118" s="109" t="s">
        <v>330</v>
      </c>
      <c r="G118" s="391">
        <v>42009</v>
      </c>
      <c r="H118" s="68">
        <v>775.00499999999988</v>
      </c>
      <c r="I118" s="27"/>
      <c r="J118" s="27">
        <f t="shared" si="48"/>
        <v>1</v>
      </c>
      <c r="K118" s="27">
        <v>1</v>
      </c>
    </row>
    <row r="119" spans="1:23" x14ac:dyDescent="0.25">
      <c r="A119" s="109">
        <v>92</v>
      </c>
      <c r="B119" s="393" t="s">
        <v>389</v>
      </c>
      <c r="C119" s="393" t="s">
        <v>392</v>
      </c>
      <c r="D119" s="393" t="s">
        <v>335</v>
      </c>
      <c r="E119" s="109" t="s">
        <v>326</v>
      </c>
      <c r="F119" s="393" t="s">
        <v>331</v>
      </c>
      <c r="G119" s="390">
        <v>42155</v>
      </c>
      <c r="H119" s="68">
        <v>766.47</v>
      </c>
      <c r="J119" s="27">
        <f t="shared" si="48"/>
        <v>5</v>
      </c>
      <c r="K119" s="27">
        <v>1</v>
      </c>
      <c r="L119"/>
      <c r="M119"/>
      <c r="N119"/>
      <c r="O119"/>
      <c r="P119"/>
      <c r="Q119"/>
      <c r="R119"/>
      <c r="S119"/>
      <c r="T119"/>
      <c r="U119"/>
      <c r="V119"/>
      <c r="W119"/>
    </row>
    <row r="120" spans="1:23" x14ac:dyDescent="0.25">
      <c r="A120" s="109">
        <v>93</v>
      </c>
      <c r="B120" s="109" t="s">
        <v>379</v>
      </c>
      <c r="C120" s="109" t="s">
        <v>393</v>
      </c>
      <c r="D120" s="109" t="s">
        <v>335</v>
      </c>
      <c r="E120" s="67" t="s">
        <v>321</v>
      </c>
      <c r="F120" s="109" t="s">
        <v>330</v>
      </c>
      <c r="G120" s="391">
        <v>42008</v>
      </c>
      <c r="H120" s="68">
        <v>775.00499999999988</v>
      </c>
      <c r="J120" s="27">
        <f t="shared" si="48"/>
        <v>1</v>
      </c>
      <c r="K120" s="27">
        <v>1</v>
      </c>
      <c r="L120"/>
      <c r="M120"/>
      <c r="N120"/>
      <c r="O120"/>
      <c r="P120"/>
      <c r="Q120"/>
      <c r="R120"/>
      <c r="S120"/>
      <c r="T120"/>
      <c r="U120"/>
      <c r="V120"/>
      <c r="W120"/>
    </row>
    <row r="121" spans="1:23" x14ac:dyDescent="0.25">
      <c r="A121" s="67">
        <v>94</v>
      </c>
      <c r="B121" s="67" t="s">
        <v>389</v>
      </c>
      <c r="C121" s="67" t="s">
        <v>393</v>
      </c>
      <c r="D121" s="67" t="s">
        <v>335</v>
      </c>
      <c r="E121" s="67" t="s">
        <v>321</v>
      </c>
      <c r="F121" s="67" t="s">
        <v>331</v>
      </c>
      <c r="G121" s="389">
        <v>42155</v>
      </c>
      <c r="H121" s="68">
        <v>766.47</v>
      </c>
      <c r="J121" s="27">
        <f t="shared" si="48"/>
        <v>5</v>
      </c>
      <c r="K121" s="27">
        <v>1</v>
      </c>
      <c r="L121"/>
      <c r="M121"/>
      <c r="N121"/>
      <c r="O121"/>
      <c r="P121"/>
      <c r="Q121"/>
      <c r="R121"/>
      <c r="S121"/>
      <c r="T121"/>
      <c r="U121"/>
      <c r="V121"/>
      <c r="W121"/>
    </row>
    <row r="122" spans="1:23" x14ac:dyDescent="0.25">
      <c r="A122" s="109">
        <v>95</v>
      </c>
      <c r="B122" s="109" t="s">
        <v>379</v>
      </c>
      <c r="C122" s="109" t="s">
        <v>394</v>
      </c>
      <c r="D122" s="109" t="s">
        <v>335</v>
      </c>
      <c r="E122" s="67" t="s">
        <v>321</v>
      </c>
      <c r="F122" s="109" t="s">
        <v>330</v>
      </c>
      <c r="G122" s="391">
        <v>42008</v>
      </c>
      <c r="H122" s="68">
        <v>775.00499999999988</v>
      </c>
      <c r="J122" s="27">
        <f t="shared" si="48"/>
        <v>1</v>
      </c>
      <c r="K122" s="27">
        <v>1</v>
      </c>
      <c r="L122"/>
      <c r="M122"/>
      <c r="N122"/>
      <c r="O122"/>
      <c r="P122"/>
      <c r="Q122"/>
      <c r="R122"/>
      <c r="S122"/>
      <c r="T122"/>
      <c r="U122"/>
      <c r="V122"/>
      <c r="W122"/>
    </row>
    <row r="123" spans="1:23" x14ac:dyDescent="0.25">
      <c r="A123" s="67">
        <v>96</v>
      </c>
      <c r="B123" s="67" t="s">
        <v>379</v>
      </c>
      <c r="C123" s="67" t="s">
        <v>394</v>
      </c>
      <c r="D123" s="67" t="s">
        <v>335</v>
      </c>
      <c r="E123" s="67" t="s">
        <v>321</v>
      </c>
      <c r="F123" s="67" t="s">
        <v>331</v>
      </c>
      <c r="G123" s="389">
        <v>42155</v>
      </c>
      <c r="H123" s="68">
        <v>766.47</v>
      </c>
      <c r="J123" s="27">
        <f t="shared" si="48"/>
        <v>5</v>
      </c>
      <c r="K123" s="27">
        <v>1</v>
      </c>
      <c r="L123"/>
      <c r="M123"/>
      <c r="N123"/>
      <c r="O123"/>
      <c r="P123"/>
      <c r="Q123"/>
      <c r="R123"/>
      <c r="S123"/>
      <c r="T123"/>
      <c r="U123"/>
      <c r="V123"/>
      <c r="W123"/>
    </row>
    <row r="124" spans="1:23" x14ac:dyDescent="0.25">
      <c r="A124" s="109">
        <v>97</v>
      </c>
      <c r="B124" s="109" t="s">
        <v>379</v>
      </c>
      <c r="C124" s="109" t="s">
        <v>395</v>
      </c>
      <c r="D124" s="109" t="s">
        <v>335</v>
      </c>
      <c r="E124" s="67" t="s">
        <v>270</v>
      </c>
      <c r="F124" s="109" t="s">
        <v>330</v>
      </c>
      <c r="G124" s="391">
        <v>42008</v>
      </c>
      <c r="H124" s="68">
        <v>775.00499999999988</v>
      </c>
      <c r="J124" s="27">
        <f t="shared" si="48"/>
        <v>1</v>
      </c>
      <c r="K124" s="27">
        <v>1</v>
      </c>
      <c r="L124"/>
      <c r="M124"/>
      <c r="N124"/>
      <c r="O124"/>
      <c r="P124"/>
      <c r="Q124"/>
      <c r="R124"/>
      <c r="S124"/>
      <c r="T124"/>
      <c r="U124"/>
      <c r="V124"/>
      <c r="W124"/>
    </row>
    <row r="125" spans="1:23" x14ac:dyDescent="0.25">
      <c r="A125" s="67">
        <v>98</v>
      </c>
      <c r="B125" s="67" t="s">
        <v>379</v>
      </c>
      <c r="C125" s="67" t="s">
        <v>396</v>
      </c>
      <c r="D125" s="67" t="s">
        <v>335</v>
      </c>
      <c r="E125" s="67" t="s">
        <v>328</v>
      </c>
      <c r="F125" s="67" t="s">
        <v>330</v>
      </c>
      <c r="G125" s="389">
        <v>42008</v>
      </c>
      <c r="H125" s="68">
        <v>775.00499999999988</v>
      </c>
      <c r="J125" s="27">
        <f t="shared" si="48"/>
        <v>1</v>
      </c>
      <c r="K125" s="27">
        <v>1</v>
      </c>
      <c r="L125"/>
      <c r="M125"/>
      <c r="N125"/>
      <c r="O125"/>
      <c r="P125"/>
      <c r="Q125"/>
      <c r="R125"/>
      <c r="S125"/>
      <c r="T125"/>
      <c r="U125"/>
      <c r="V125"/>
      <c r="W125"/>
    </row>
    <row r="126" spans="1:23" x14ac:dyDescent="0.25">
      <c r="A126" s="109">
        <v>99</v>
      </c>
      <c r="B126" s="109" t="s">
        <v>389</v>
      </c>
      <c r="C126" s="109" t="s">
        <v>396</v>
      </c>
      <c r="D126" s="109" t="s">
        <v>335</v>
      </c>
      <c r="E126" s="67" t="s">
        <v>328</v>
      </c>
      <c r="F126" s="109" t="s">
        <v>331</v>
      </c>
      <c r="G126" s="391">
        <v>42155</v>
      </c>
      <c r="H126" s="68">
        <v>766.47</v>
      </c>
      <c r="J126" s="27">
        <f t="shared" si="48"/>
        <v>5</v>
      </c>
      <c r="K126" s="27">
        <v>1</v>
      </c>
      <c r="L126"/>
      <c r="M126"/>
      <c r="N126"/>
      <c r="O126"/>
      <c r="P126"/>
      <c r="Q126"/>
      <c r="R126"/>
      <c r="S126"/>
      <c r="T126"/>
      <c r="U126"/>
      <c r="V126"/>
      <c r="W126"/>
    </row>
    <row r="127" spans="1:23" x14ac:dyDescent="0.25">
      <c r="A127" s="67">
        <v>100</v>
      </c>
      <c r="B127" s="109" t="s">
        <v>379</v>
      </c>
      <c r="C127" s="109" t="s">
        <v>397</v>
      </c>
      <c r="D127" s="109" t="s">
        <v>335</v>
      </c>
      <c r="E127" s="67" t="s">
        <v>320</v>
      </c>
      <c r="F127" s="109" t="s">
        <v>330</v>
      </c>
      <c r="G127" s="391">
        <v>42008</v>
      </c>
      <c r="H127" s="68">
        <v>775.00499999999988</v>
      </c>
      <c r="J127" s="27">
        <f t="shared" si="48"/>
        <v>1</v>
      </c>
      <c r="K127" s="27">
        <v>1</v>
      </c>
      <c r="L127"/>
      <c r="M127"/>
      <c r="N127"/>
      <c r="O127"/>
      <c r="P127"/>
      <c r="Q127"/>
      <c r="R127"/>
      <c r="S127"/>
      <c r="T127"/>
      <c r="U127"/>
      <c r="V127"/>
      <c r="W127"/>
    </row>
    <row r="128" spans="1:23" x14ac:dyDescent="0.25">
      <c r="A128" s="67">
        <v>101</v>
      </c>
      <c r="B128" s="109" t="s">
        <v>389</v>
      </c>
      <c r="C128" s="109" t="s">
        <v>397</v>
      </c>
      <c r="D128" s="109" t="s">
        <v>335</v>
      </c>
      <c r="E128" s="67" t="s">
        <v>320</v>
      </c>
      <c r="F128" s="67" t="s">
        <v>331</v>
      </c>
      <c r="G128" s="389">
        <v>42155</v>
      </c>
      <c r="H128" s="68">
        <v>766.47</v>
      </c>
      <c r="J128" s="27">
        <f t="shared" si="48"/>
        <v>5</v>
      </c>
      <c r="K128" s="27">
        <v>1</v>
      </c>
      <c r="L128"/>
      <c r="M128"/>
      <c r="N128"/>
      <c r="O128"/>
      <c r="P128"/>
      <c r="Q128"/>
      <c r="R128"/>
      <c r="S128"/>
      <c r="T128"/>
      <c r="U128"/>
      <c r="V128"/>
      <c r="W128"/>
    </row>
    <row r="129" spans="1:23" x14ac:dyDescent="0.25">
      <c r="A129" s="67">
        <v>102</v>
      </c>
      <c r="B129" s="109" t="s">
        <v>379</v>
      </c>
      <c r="C129" s="399" t="s">
        <v>398</v>
      </c>
      <c r="D129" s="399" t="s">
        <v>335</v>
      </c>
      <c r="E129" s="67" t="s">
        <v>328</v>
      </c>
      <c r="F129" s="109" t="s">
        <v>330</v>
      </c>
      <c r="G129" s="390">
        <v>42008</v>
      </c>
      <c r="H129" s="68">
        <v>775.00499999999988</v>
      </c>
      <c r="J129" s="27">
        <f t="shared" si="48"/>
        <v>1</v>
      </c>
      <c r="K129" s="27">
        <v>1</v>
      </c>
      <c r="L129"/>
      <c r="M129"/>
      <c r="N129"/>
      <c r="O129"/>
      <c r="P129"/>
      <c r="Q129"/>
      <c r="R129"/>
      <c r="S129"/>
      <c r="T129"/>
      <c r="U129"/>
      <c r="V129"/>
      <c r="W129"/>
    </row>
    <row r="130" spans="1:23" x14ac:dyDescent="0.25">
      <c r="A130" s="67">
        <v>103</v>
      </c>
      <c r="B130" s="109" t="s">
        <v>389</v>
      </c>
      <c r="C130" s="68" t="s">
        <v>398</v>
      </c>
      <c r="D130" s="68" t="s">
        <v>335</v>
      </c>
      <c r="E130" s="67" t="s">
        <v>328</v>
      </c>
      <c r="F130" s="109" t="s">
        <v>331</v>
      </c>
      <c r="G130" s="391">
        <v>42155</v>
      </c>
      <c r="H130" s="68">
        <v>766.47</v>
      </c>
      <c r="J130" s="27">
        <f t="shared" ref="J130:J161" si="49">MONTH(G130)</f>
        <v>5</v>
      </c>
      <c r="K130" s="27">
        <v>1</v>
      </c>
      <c r="L130"/>
      <c r="M130"/>
      <c r="N130"/>
      <c r="O130"/>
      <c r="P130"/>
      <c r="Q130"/>
      <c r="R130"/>
      <c r="S130"/>
      <c r="T130"/>
      <c r="U130"/>
      <c r="V130"/>
      <c r="W130"/>
    </row>
    <row r="131" spans="1:23" x14ac:dyDescent="0.25">
      <c r="A131" s="67">
        <v>104</v>
      </c>
      <c r="B131" s="109" t="s">
        <v>379</v>
      </c>
      <c r="C131" s="401" t="s">
        <v>399</v>
      </c>
      <c r="D131" s="401" t="s">
        <v>335</v>
      </c>
      <c r="E131" s="67" t="s">
        <v>320</v>
      </c>
      <c r="F131" s="67" t="s">
        <v>330</v>
      </c>
      <c r="G131" s="389">
        <v>42008</v>
      </c>
      <c r="H131" s="68">
        <v>775.00499999999988</v>
      </c>
      <c r="J131" s="27">
        <f t="shared" si="49"/>
        <v>1</v>
      </c>
      <c r="K131" s="27">
        <v>1</v>
      </c>
      <c r="L131"/>
      <c r="M131"/>
      <c r="N131"/>
      <c r="O131"/>
      <c r="P131"/>
      <c r="Q131"/>
      <c r="R131"/>
      <c r="S131"/>
      <c r="T131"/>
      <c r="U131"/>
      <c r="V131"/>
      <c r="W131"/>
    </row>
    <row r="132" spans="1:23" x14ac:dyDescent="0.25">
      <c r="A132" s="67">
        <v>105</v>
      </c>
      <c r="B132" s="67" t="s">
        <v>389</v>
      </c>
      <c r="C132" s="67" t="s">
        <v>399</v>
      </c>
      <c r="D132" s="67" t="s">
        <v>335</v>
      </c>
      <c r="E132" s="67" t="s">
        <v>320</v>
      </c>
      <c r="F132" s="67" t="s">
        <v>331</v>
      </c>
      <c r="G132" s="389">
        <v>42155</v>
      </c>
      <c r="H132" s="68">
        <v>766.47</v>
      </c>
      <c r="J132" s="27">
        <f t="shared" si="49"/>
        <v>5</v>
      </c>
      <c r="K132" s="27">
        <v>1</v>
      </c>
      <c r="L132"/>
      <c r="M132"/>
      <c r="N132"/>
      <c r="O132"/>
      <c r="P132"/>
      <c r="Q132"/>
      <c r="R132"/>
      <c r="S132"/>
      <c r="T132"/>
      <c r="U132"/>
      <c r="V132"/>
      <c r="W132"/>
    </row>
    <row r="133" spans="1:23" x14ac:dyDescent="0.25">
      <c r="A133" s="67">
        <v>106</v>
      </c>
      <c r="B133" s="402" t="s">
        <v>339</v>
      </c>
      <c r="C133" s="109" t="s">
        <v>400</v>
      </c>
      <c r="D133" s="109" t="s">
        <v>335</v>
      </c>
      <c r="E133" s="67" t="s">
        <v>240</v>
      </c>
      <c r="F133" s="109" t="s">
        <v>330</v>
      </c>
      <c r="G133" s="390">
        <v>42014</v>
      </c>
      <c r="H133" s="68">
        <v>487.5</v>
      </c>
      <c r="J133" s="27">
        <f t="shared" si="49"/>
        <v>1</v>
      </c>
      <c r="K133" s="27">
        <v>1</v>
      </c>
      <c r="L133"/>
      <c r="M133"/>
      <c r="N133"/>
      <c r="O133"/>
      <c r="P133"/>
      <c r="Q133"/>
      <c r="R133"/>
      <c r="S133"/>
      <c r="T133"/>
      <c r="U133"/>
      <c r="V133"/>
      <c r="W133"/>
    </row>
    <row r="134" spans="1:23" x14ac:dyDescent="0.25">
      <c r="A134" s="67">
        <v>107</v>
      </c>
      <c r="B134" s="67" t="s">
        <v>401</v>
      </c>
      <c r="C134" s="67" t="s">
        <v>400</v>
      </c>
      <c r="D134" s="67" t="s">
        <v>335</v>
      </c>
      <c r="E134" s="67" t="s">
        <v>240</v>
      </c>
      <c r="F134" s="67" t="s">
        <v>331</v>
      </c>
      <c r="G134" s="389">
        <v>42113</v>
      </c>
      <c r="H134" s="68">
        <v>4950</v>
      </c>
      <c r="J134" s="27">
        <f t="shared" si="49"/>
        <v>4</v>
      </c>
      <c r="K134" s="27">
        <v>1</v>
      </c>
      <c r="L134"/>
      <c r="M134"/>
      <c r="N134"/>
      <c r="O134"/>
      <c r="P134"/>
      <c r="Q134"/>
      <c r="R134"/>
      <c r="S134"/>
      <c r="T134"/>
      <c r="U134"/>
      <c r="V134"/>
      <c r="W134"/>
    </row>
    <row r="135" spans="1:23" x14ac:dyDescent="0.25">
      <c r="A135" s="67">
        <v>108</v>
      </c>
      <c r="B135" s="402" t="s">
        <v>339</v>
      </c>
      <c r="C135" s="109" t="s">
        <v>402</v>
      </c>
      <c r="D135" s="109" t="s">
        <v>335</v>
      </c>
      <c r="E135" s="67" t="s">
        <v>320</v>
      </c>
      <c r="F135" s="109" t="s">
        <v>330</v>
      </c>
      <c r="G135" s="390">
        <v>42014</v>
      </c>
      <c r="H135" s="68">
        <v>487.5</v>
      </c>
      <c r="J135" s="27">
        <f t="shared" si="49"/>
        <v>1</v>
      </c>
      <c r="K135" s="27">
        <v>1</v>
      </c>
      <c r="L135"/>
      <c r="M135"/>
      <c r="N135"/>
      <c r="O135"/>
      <c r="P135"/>
      <c r="Q135"/>
      <c r="R135"/>
      <c r="S135"/>
      <c r="T135"/>
      <c r="U135"/>
      <c r="V135"/>
      <c r="W135"/>
    </row>
    <row r="136" spans="1:23" x14ac:dyDescent="0.25">
      <c r="A136" s="109">
        <v>109</v>
      </c>
      <c r="B136" s="109" t="s">
        <v>401</v>
      </c>
      <c r="C136" s="109" t="s">
        <v>402</v>
      </c>
      <c r="D136" s="109" t="s">
        <v>335</v>
      </c>
      <c r="E136" s="67" t="s">
        <v>320</v>
      </c>
      <c r="F136" s="109" t="s">
        <v>331</v>
      </c>
      <c r="G136" s="390">
        <v>42113</v>
      </c>
      <c r="H136" s="68">
        <v>4950</v>
      </c>
      <c r="J136" s="27">
        <f t="shared" si="49"/>
        <v>4</v>
      </c>
      <c r="K136" s="27">
        <v>1</v>
      </c>
      <c r="L136"/>
      <c r="M136"/>
      <c r="N136"/>
      <c r="O136"/>
      <c r="P136"/>
      <c r="Q136"/>
      <c r="R136"/>
      <c r="S136"/>
      <c r="T136"/>
      <c r="U136"/>
      <c r="V136"/>
      <c r="W136"/>
    </row>
    <row r="137" spans="1:23" x14ac:dyDescent="0.25">
      <c r="A137" s="109">
        <v>110</v>
      </c>
      <c r="B137" s="109" t="s">
        <v>339</v>
      </c>
      <c r="C137" s="109" t="s">
        <v>403</v>
      </c>
      <c r="D137" s="109" t="s">
        <v>335</v>
      </c>
      <c r="E137" s="67" t="s">
        <v>320</v>
      </c>
      <c r="F137" s="67" t="s">
        <v>330</v>
      </c>
      <c r="G137" s="389">
        <v>42014</v>
      </c>
      <c r="H137" s="68">
        <v>487.5</v>
      </c>
      <c r="J137" s="27">
        <f t="shared" si="49"/>
        <v>1</v>
      </c>
      <c r="K137" s="27">
        <v>1</v>
      </c>
      <c r="L137"/>
      <c r="M137"/>
      <c r="N137"/>
      <c r="O137"/>
      <c r="P137"/>
      <c r="Q137"/>
      <c r="R137"/>
      <c r="S137"/>
      <c r="T137"/>
      <c r="U137"/>
      <c r="V137"/>
      <c r="W137"/>
    </row>
    <row r="138" spans="1:23" x14ac:dyDescent="0.25">
      <c r="A138" s="109">
        <v>111</v>
      </c>
      <c r="B138" s="109" t="s">
        <v>401</v>
      </c>
      <c r="C138" s="109" t="s">
        <v>403</v>
      </c>
      <c r="D138" s="109" t="s">
        <v>335</v>
      </c>
      <c r="E138" s="67" t="s">
        <v>320</v>
      </c>
      <c r="F138" s="109" t="s">
        <v>331</v>
      </c>
      <c r="G138" s="391">
        <v>42113</v>
      </c>
      <c r="H138" s="68">
        <v>4950</v>
      </c>
      <c r="J138" s="27">
        <f t="shared" si="49"/>
        <v>4</v>
      </c>
      <c r="K138" s="27">
        <v>1</v>
      </c>
      <c r="L138"/>
      <c r="M138"/>
      <c r="N138"/>
      <c r="O138"/>
      <c r="P138"/>
      <c r="Q138"/>
      <c r="R138"/>
      <c r="S138"/>
      <c r="T138"/>
      <c r="U138"/>
      <c r="V138"/>
      <c r="W138"/>
    </row>
    <row r="139" spans="1:23" x14ac:dyDescent="0.25">
      <c r="A139" s="109">
        <v>112</v>
      </c>
      <c r="B139" s="109" t="s">
        <v>339</v>
      </c>
      <c r="C139" s="109" t="s">
        <v>609</v>
      </c>
      <c r="D139" s="109" t="s">
        <v>335</v>
      </c>
      <c r="E139" s="67" t="s">
        <v>604</v>
      </c>
      <c r="F139" s="67" t="s">
        <v>330</v>
      </c>
      <c r="G139" s="389">
        <v>42014</v>
      </c>
      <c r="H139" s="68">
        <v>487.5</v>
      </c>
      <c r="J139" s="27">
        <f t="shared" si="49"/>
        <v>1</v>
      </c>
      <c r="K139" s="27">
        <v>1</v>
      </c>
      <c r="L139"/>
      <c r="M139"/>
      <c r="N139"/>
      <c r="O139"/>
      <c r="P139"/>
      <c r="Q139"/>
      <c r="R139"/>
      <c r="S139"/>
      <c r="T139"/>
      <c r="U139"/>
      <c r="V139"/>
      <c r="W139"/>
    </row>
    <row r="140" spans="1:23" x14ac:dyDescent="0.25">
      <c r="A140" s="67">
        <v>113</v>
      </c>
      <c r="B140" s="67" t="s">
        <v>339</v>
      </c>
      <c r="C140" s="67" t="s">
        <v>609</v>
      </c>
      <c r="D140" s="67" t="s">
        <v>335</v>
      </c>
      <c r="E140" s="67" t="s">
        <v>604</v>
      </c>
      <c r="F140" s="67" t="s">
        <v>331</v>
      </c>
      <c r="G140" s="98">
        <v>42113</v>
      </c>
      <c r="H140" s="68">
        <v>4950</v>
      </c>
      <c r="J140" s="27">
        <f t="shared" si="49"/>
        <v>4</v>
      </c>
      <c r="K140" s="27">
        <v>1</v>
      </c>
      <c r="L140"/>
      <c r="M140"/>
      <c r="N140"/>
      <c r="O140"/>
      <c r="P140"/>
      <c r="Q140"/>
      <c r="R140"/>
      <c r="S140"/>
      <c r="T140"/>
      <c r="U140"/>
      <c r="V140"/>
      <c r="W140"/>
    </row>
    <row r="141" spans="1:23" x14ac:dyDescent="0.25">
      <c r="A141" s="109">
        <v>114</v>
      </c>
      <c r="B141" s="67" t="s">
        <v>404</v>
      </c>
      <c r="C141" s="109" t="s">
        <v>405</v>
      </c>
      <c r="D141" s="109" t="s">
        <v>335</v>
      </c>
      <c r="E141" s="67" t="s">
        <v>321</v>
      </c>
      <c r="F141" s="109" t="s">
        <v>331</v>
      </c>
      <c r="G141" s="391">
        <v>42155</v>
      </c>
      <c r="H141" s="68">
        <v>2305.8450000000003</v>
      </c>
      <c r="J141" s="27">
        <f t="shared" si="49"/>
        <v>5</v>
      </c>
      <c r="K141" s="27">
        <v>1</v>
      </c>
      <c r="L141"/>
      <c r="M141"/>
      <c r="N141"/>
      <c r="O141"/>
      <c r="P141"/>
      <c r="Q141"/>
      <c r="R141"/>
      <c r="S141"/>
      <c r="T141"/>
      <c r="U141"/>
      <c r="V141"/>
      <c r="W141"/>
    </row>
    <row r="142" spans="1:23" x14ac:dyDescent="0.25">
      <c r="A142" s="67">
        <v>115</v>
      </c>
      <c r="B142" s="67" t="s">
        <v>404</v>
      </c>
      <c r="C142" s="67" t="s">
        <v>405</v>
      </c>
      <c r="D142" s="67" t="s">
        <v>335</v>
      </c>
      <c r="E142" s="67" t="s">
        <v>321</v>
      </c>
      <c r="F142" s="67" t="s">
        <v>330</v>
      </c>
      <c r="G142" s="98">
        <v>42167</v>
      </c>
      <c r="H142" s="68">
        <v>519.85</v>
      </c>
      <c r="J142" s="27">
        <f t="shared" si="49"/>
        <v>6</v>
      </c>
      <c r="K142" s="27">
        <v>1</v>
      </c>
      <c r="L142"/>
      <c r="M142"/>
      <c r="N142"/>
      <c r="O142"/>
      <c r="P142"/>
      <c r="Q142"/>
      <c r="R142"/>
      <c r="S142"/>
      <c r="T142"/>
      <c r="U142"/>
      <c r="V142"/>
      <c r="W142"/>
    </row>
    <row r="143" spans="1:23" x14ac:dyDescent="0.25">
      <c r="A143" s="109">
        <v>116</v>
      </c>
      <c r="B143" s="67" t="s">
        <v>404</v>
      </c>
      <c r="C143" s="109" t="s">
        <v>406</v>
      </c>
      <c r="D143" s="109" t="s">
        <v>335</v>
      </c>
      <c r="E143" s="67" t="s">
        <v>319</v>
      </c>
      <c r="F143" s="109" t="s">
        <v>331</v>
      </c>
      <c r="G143" s="391">
        <v>42155</v>
      </c>
      <c r="H143" s="68">
        <v>2305.8450000000003</v>
      </c>
      <c r="J143" s="27">
        <f t="shared" si="49"/>
        <v>5</v>
      </c>
      <c r="K143" s="27">
        <v>1</v>
      </c>
      <c r="L143"/>
      <c r="M143"/>
      <c r="N143"/>
      <c r="O143"/>
      <c r="P143"/>
      <c r="Q143"/>
      <c r="R143"/>
      <c r="S143"/>
      <c r="T143"/>
      <c r="U143"/>
      <c r="V143"/>
      <c r="W143"/>
    </row>
    <row r="144" spans="1:23" x14ac:dyDescent="0.25">
      <c r="A144" s="67">
        <v>117</v>
      </c>
      <c r="B144" s="67" t="s">
        <v>404</v>
      </c>
      <c r="C144" s="67" t="s">
        <v>406</v>
      </c>
      <c r="D144" s="67" t="s">
        <v>335</v>
      </c>
      <c r="E144" s="67" t="s">
        <v>319</v>
      </c>
      <c r="F144" s="67" t="s">
        <v>330</v>
      </c>
      <c r="G144" s="98">
        <v>42167</v>
      </c>
      <c r="H144" s="68">
        <v>519.85</v>
      </c>
      <c r="J144" s="27">
        <f t="shared" si="49"/>
        <v>6</v>
      </c>
      <c r="K144" s="27">
        <v>1</v>
      </c>
      <c r="L144"/>
      <c r="M144"/>
      <c r="N144"/>
      <c r="O144"/>
      <c r="P144"/>
      <c r="Q144"/>
      <c r="R144"/>
      <c r="S144"/>
      <c r="T144"/>
      <c r="U144"/>
      <c r="V144"/>
      <c r="W144"/>
    </row>
    <row r="145" spans="1:23" x14ac:dyDescent="0.25">
      <c r="A145" s="109">
        <v>118</v>
      </c>
      <c r="B145" s="67" t="s">
        <v>404</v>
      </c>
      <c r="C145" s="109" t="s">
        <v>407</v>
      </c>
      <c r="D145" s="109" t="s">
        <v>335</v>
      </c>
      <c r="E145" s="67" t="s">
        <v>320</v>
      </c>
      <c r="F145" s="109" t="s">
        <v>331</v>
      </c>
      <c r="G145" s="391">
        <v>42155</v>
      </c>
      <c r="H145" s="68">
        <v>2305.8450000000003</v>
      </c>
      <c r="J145" s="27">
        <f t="shared" si="49"/>
        <v>5</v>
      </c>
      <c r="K145" s="27">
        <v>1</v>
      </c>
      <c r="L145"/>
      <c r="M145"/>
      <c r="N145"/>
      <c r="O145"/>
      <c r="P145"/>
      <c r="Q145"/>
      <c r="R145"/>
      <c r="S145"/>
      <c r="T145"/>
      <c r="U145"/>
      <c r="V145"/>
      <c r="W145"/>
    </row>
    <row r="146" spans="1:23" x14ac:dyDescent="0.25">
      <c r="A146" s="67">
        <v>119</v>
      </c>
      <c r="B146" s="67" t="s">
        <v>404</v>
      </c>
      <c r="C146" s="67" t="s">
        <v>407</v>
      </c>
      <c r="D146" s="67" t="s">
        <v>335</v>
      </c>
      <c r="E146" s="67" t="s">
        <v>320</v>
      </c>
      <c r="F146" s="67" t="s">
        <v>330</v>
      </c>
      <c r="G146" s="98">
        <v>42167</v>
      </c>
      <c r="H146" s="68">
        <v>519.85</v>
      </c>
      <c r="J146" s="27">
        <f t="shared" si="49"/>
        <v>6</v>
      </c>
      <c r="K146" s="27">
        <v>1</v>
      </c>
      <c r="L146"/>
      <c r="M146"/>
      <c r="N146"/>
      <c r="O146"/>
      <c r="P146"/>
      <c r="Q146"/>
      <c r="R146"/>
      <c r="S146"/>
      <c r="T146"/>
      <c r="U146"/>
      <c r="V146"/>
      <c r="W146"/>
    </row>
    <row r="147" spans="1:23" x14ac:dyDescent="0.25">
      <c r="A147" s="109">
        <v>120</v>
      </c>
      <c r="B147" s="67" t="s">
        <v>379</v>
      </c>
      <c r="C147" s="109" t="s">
        <v>408</v>
      </c>
      <c r="D147" s="109" t="s">
        <v>335</v>
      </c>
      <c r="E147" s="67" t="s">
        <v>270</v>
      </c>
      <c r="F147" s="109" t="s">
        <v>330</v>
      </c>
      <c r="G147" s="391">
        <v>42072</v>
      </c>
      <c r="H147" s="68">
        <v>775.00499999999988</v>
      </c>
      <c r="J147" s="27">
        <f t="shared" si="49"/>
        <v>3</v>
      </c>
      <c r="K147" s="27">
        <v>1</v>
      </c>
      <c r="L147"/>
      <c r="M147"/>
      <c r="N147"/>
      <c r="O147"/>
      <c r="P147"/>
      <c r="Q147"/>
      <c r="R147"/>
      <c r="S147"/>
      <c r="T147"/>
      <c r="U147"/>
      <c r="V147"/>
      <c r="W147"/>
    </row>
    <row r="148" spans="1:23" x14ac:dyDescent="0.25">
      <c r="A148" s="67">
        <v>121</v>
      </c>
      <c r="B148" s="67" t="s">
        <v>379</v>
      </c>
      <c r="C148" s="67" t="s">
        <v>409</v>
      </c>
      <c r="D148" s="67" t="s">
        <v>335</v>
      </c>
      <c r="E148" s="67" t="s">
        <v>603</v>
      </c>
      <c r="F148" s="67" t="s">
        <v>330</v>
      </c>
      <c r="G148" s="389">
        <v>42072</v>
      </c>
      <c r="H148" s="68">
        <v>775.00499999999988</v>
      </c>
      <c r="J148" s="27">
        <f t="shared" si="49"/>
        <v>3</v>
      </c>
      <c r="K148" s="27">
        <v>1</v>
      </c>
      <c r="L148"/>
      <c r="M148"/>
      <c r="N148"/>
      <c r="O148"/>
      <c r="P148"/>
      <c r="Q148"/>
      <c r="R148"/>
      <c r="S148"/>
      <c r="T148"/>
      <c r="U148"/>
      <c r="V148"/>
      <c r="W148"/>
    </row>
    <row r="149" spans="1:23" x14ac:dyDescent="0.25">
      <c r="A149" s="109">
        <v>122</v>
      </c>
      <c r="B149" s="67" t="s">
        <v>389</v>
      </c>
      <c r="C149" s="109" t="s">
        <v>409</v>
      </c>
      <c r="D149" s="109" t="s">
        <v>335</v>
      </c>
      <c r="E149" s="67" t="s">
        <v>603</v>
      </c>
      <c r="F149" s="109" t="s">
        <v>331</v>
      </c>
      <c r="G149" s="391">
        <v>42155</v>
      </c>
      <c r="H149" s="68">
        <v>766.47</v>
      </c>
      <c r="J149" s="27">
        <f t="shared" si="49"/>
        <v>5</v>
      </c>
      <c r="K149" s="27">
        <v>1</v>
      </c>
      <c r="L149"/>
      <c r="M149"/>
      <c r="N149"/>
      <c r="O149"/>
      <c r="P149"/>
      <c r="Q149"/>
      <c r="R149"/>
      <c r="S149"/>
      <c r="T149"/>
      <c r="U149"/>
      <c r="V149"/>
      <c r="W149"/>
    </row>
    <row r="150" spans="1:23" x14ac:dyDescent="0.25">
      <c r="A150" s="67">
        <v>123</v>
      </c>
      <c r="B150" s="67" t="s">
        <v>333</v>
      </c>
      <c r="C150" s="67" t="s">
        <v>410</v>
      </c>
      <c r="D150" s="67" t="s">
        <v>335</v>
      </c>
      <c r="E150" s="67" t="s">
        <v>323</v>
      </c>
      <c r="F150" s="67" t="s">
        <v>330</v>
      </c>
      <c r="G150" s="389">
        <v>42107</v>
      </c>
      <c r="H150" s="68">
        <v>459.04499999999996</v>
      </c>
      <c r="J150" s="27">
        <f t="shared" si="49"/>
        <v>4</v>
      </c>
      <c r="K150" s="27">
        <v>1</v>
      </c>
      <c r="L150"/>
      <c r="M150"/>
      <c r="N150"/>
      <c r="O150"/>
      <c r="P150"/>
      <c r="Q150"/>
      <c r="R150"/>
      <c r="S150"/>
      <c r="T150"/>
      <c r="U150"/>
      <c r="V150"/>
      <c r="W150"/>
    </row>
    <row r="151" spans="1:23" x14ac:dyDescent="0.25">
      <c r="A151" s="109">
        <v>124</v>
      </c>
      <c r="B151" s="403" t="s">
        <v>333</v>
      </c>
      <c r="C151" s="109" t="s">
        <v>411</v>
      </c>
      <c r="D151" s="109" t="s">
        <v>335</v>
      </c>
      <c r="E151" s="67" t="s">
        <v>321</v>
      </c>
      <c r="F151" s="109" t="s">
        <v>330</v>
      </c>
      <c r="G151" s="392">
        <v>42107</v>
      </c>
      <c r="H151" s="68">
        <v>459.04499999999996</v>
      </c>
      <c r="J151" s="27">
        <f t="shared" si="49"/>
        <v>4</v>
      </c>
      <c r="K151" s="27">
        <v>1</v>
      </c>
      <c r="L151"/>
      <c r="M151"/>
      <c r="N151"/>
      <c r="O151"/>
      <c r="P151"/>
      <c r="Q151"/>
      <c r="R151"/>
      <c r="S151"/>
      <c r="T151"/>
      <c r="U151"/>
      <c r="V151"/>
      <c r="W151"/>
    </row>
    <row r="152" spans="1:23" x14ac:dyDescent="0.25">
      <c r="A152" s="67">
        <v>125</v>
      </c>
      <c r="B152" s="67" t="s">
        <v>336</v>
      </c>
      <c r="C152" s="67" t="s">
        <v>411</v>
      </c>
      <c r="D152" s="67" t="s">
        <v>335</v>
      </c>
      <c r="E152" s="67" t="s">
        <v>321</v>
      </c>
      <c r="F152" s="67" t="s">
        <v>331</v>
      </c>
      <c r="G152" s="389">
        <v>42155</v>
      </c>
      <c r="H152" s="68">
        <v>462.78</v>
      </c>
      <c r="J152" s="27">
        <f t="shared" si="49"/>
        <v>5</v>
      </c>
      <c r="K152" s="27">
        <v>1</v>
      </c>
      <c r="L152"/>
      <c r="M152"/>
      <c r="N152"/>
      <c r="O152"/>
      <c r="P152"/>
      <c r="Q152"/>
      <c r="R152"/>
      <c r="S152"/>
      <c r="T152"/>
      <c r="U152"/>
      <c r="V152"/>
      <c r="W152"/>
    </row>
    <row r="153" spans="1:23" x14ac:dyDescent="0.25">
      <c r="A153" s="109">
        <v>126</v>
      </c>
      <c r="B153" s="397" t="s">
        <v>333</v>
      </c>
      <c r="C153" s="393" t="s">
        <v>412</v>
      </c>
      <c r="D153" s="393" t="s">
        <v>335</v>
      </c>
      <c r="E153" s="67" t="s">
        <v>326</v>
      </c>
      <c r="F153" s="109" t="s">
        <v>330</v>
      </c>
      <c r="G153" s="392">
        <v>42107</v>
      </c>
      <c r="H153" s="68">
        <v>459.04499999999996</v>
      </c>
      <c r="J153" s="27">
        <f t="shared" si="49"/>
        <v>4</v>
      </c>
      <c r="K153" s="27">
        <v>1</v>
      </c>
      <c r="L153"/>
      <c r="M153"/>
      <c r="N153"/>
      <c r="O153"/>
      <c r="P153"/>
      <c r="Q153"/>
      <c r="R153"/>
      <c r="S153"/>
      <c r="T153"/>
      <c r="U153"/>
      <c r="V153"/>
      <c r="W153"/>
    </row>
    <row r="154" spans="1:23" x14ac:dyDescent="0.25">
      <c r="A154" s="67">
        <v>127</v>
      </c>
      <c r="B154" s="397" t="s">
        <v>333</v>
      </c>
      <c r="C154" s="393" t="s">
        <v>412</v>
      </c>
      <c r="D154" s="393" t="s">
        <v>335</v>
      </c>
      <c r="E154" s="67" t="s">
        <v>326</v>
      </c>
      <c r="F154" s="109" t="s">
        <v>331</v>
      </c>
      <c r="G154" s="392">
        <v>42155</v>
      </c>
      <c r="H154" s="68">
        <v>462.78</v>
      </c>
      <c r="J154" s="27">
        <f t="shared" si="49"/>
        <v>5</v>
      </c>
      <c r="K154" s="27">
        <v>1</v>
      </c>
      <c r="L154"/>
      <c r="M154"/>
      <c r="N154"/>
      <c r="O154"/>
      <c r="P154"/>
      <c r="Q154"/>
      <c r="R154"/>
      <c r="S154"/>
      <c r="T154"/>
      <c r="U154"/>
      <c r="V154"/>
      <c r="W154"/>
    </row>
    <row r="155" spans="1:23" x14ac:dyDescent="0.25">
      <c r="A155" s="67">
        <v>128</v>
      </c>
      <c r="B155" s="108" t="s">
        <v>333</v>
      </c>
      <c r="C155" s="393" t="s">
        <v>413</v>
      </c>
      <c r="D155" s="393" t="s">
        <v>335</v>
      </c>
      <c r="E155" s="67" t="s">
        <v>603</v>
      </c>
      <c r="F155" s="67" t="s">
        <v>330</v>
      </c>
      <c r="G155" s="98">
        <v>42107</v>
      </c>
      <c r="H155" s="68">
        <v>459.04499999999996</v>
      </c>
      <c r="J155" s="27">
        <f t="shared" si="49"/>
        <v>4</v>
      </c>
      <c r="K155" s="27">
        <v>1</v>
      </c>
      <c r="L155"/>
      <c r="M155"/>
      <c r="N155"/>
      <c r="O155"/>
      <c r="P155"/>
      <c r="Q155"/>
      <c r="R155"/>
      <c r="S155"/>
      <c r="T155"/>
      <c r="U155"/>
      <c r="V155"/>
      <c r="W155"/>
    </row>
    <row r="156" spans="1:23" x14ac:dyDescent="0.25">
      <c r="A156" s="67">
        <v>129</v>
      </c>
      <c r="B156" s="108" t="s">
        <v>333</v>
      </c>
      <c r="C156" s="393" t="s">
        <v>413</v>
      </c>
      <c r="D156" s="393" t="s">
        <v>335</v>
      </c>
      <c r="E156" s="67" t="s">
        <v>603</v>
      </c>
      <c r="F156" s="109" t="s">
        <v>331</v>
      </c>
      <c r="G156" s="392">
        <v>42155</v>
      </c>
      <c r="H156" s="68">
        <v>462.78</v>
      </c>
      <c r="J156" s="27">
        <f t="shared" si="49"/>
        <v>5</v>
      </c>
      <c r="K156" s="27">
        <v>1</v>
      </c>
      <c r="L156"/>
      <c r="M156"/>
      <c r="N156"/>
      <c r="O156"/>
      <c r="P156"/>
      <c r="Q156"/>
      <c r="R156"/>
      <c r="S156"/>
      <c r="T156"/>
      <c r="U156"/>
      <c r="V156"/>
      <c r="W156"/>
    </row>
    <row r="157" spans="1:23" x14ac:dyDescent="0.25">
      <c r="A157" s="109">
        <v>130</v>
      </c>
      <c r="B157" s="108" t="s">
        <v>333</v>
      </c>
      <c r="C157" s="393" t="s">
        <v>414</v>
      </c>
      <c r="D157" s="393" t="s">
        <v>335</v>
      </c>
      <c r="E157" s="67" t="s">
        <v>323</v>
      </c>
      <c r="F157" s="67" t="s">
        <v>330</v>
      </c>
      <c r="G157" s="98">
        <v>42107</v>
      </c>
      <c r="H157" s="68">
        <v>459.04499999999996</v>
      </c>
      <c r="J157" s="27">
        <f t="shared" si="49"/>
        <v>4</v>
      </c>
      <c r="K157" s="27">
        <v>1</v>
      </c>
      <c r="L157"/>
      <c r="M157"/>
      <c r="N157"/>
      <c r="O157"/>
      <c r="P157"/>
      <c r="Q157"/>
      <c r="R157"/>
      <c r="S157"/>
      <c r="T157"/>
      <c r="U157"/>
      <c r="V157"/>
      <c r="W157"/>
    </row>
    <row r="158" spans="1:23" x14ac:dyDescent="0.25">
      <c r="A158" s="67">
        <v>133</v>
      </c>
      <c r="B158" s="108" t="s">
        <v>333</v>
      </c>
      <c r="C158" s="393" t="s">
        <v>415</v>
      </c>
      <c r="D158" s="393" t="s">
        <v>335</v>
      </c>
      <c r="E158" s="67" t="s">
        <v>319</v>
      </c>
      <c r="F158" s="109" t="s">
        <v>330</v>
      </c>
      <c r="G158" s="392">
        <v>42107</v>
      </c>
      <c r="H158" s="68">
        <v>459.04499999999996</v>
      </c>
      <c r="J158" s="27">
        <f t="shared" si="49"/>
        <v>4</v>
      </c>
      <c r="K158" s="27">
        <v>1</v>
      </c>
      <c r="L158"/>
      <c r="M158"/>
      <c r="N158"/>
      <c r="O158"/>
      <c r="P158"/>
      <c r="Q158"/>
      <c r="R158"/>
      <c r="S158"/>
      <c r="T158"/>
      <c r="U158"/>
      <c r="V158"/>
      <c r="W158"/>
    </row>
    <row r="159" spans="1:23" x14ac:dyDescent="0.25">
      <c r="A159" s="67">
        <v>134</v>
      </c>
      <c r="B159" s="108" t="s">
        <v>333</v>
      </c>
      <c r="C159" s="393" t="s">
        <v>415</v>
      </c>
      <c r="D159" s="393" t="s">
        <v>335</v>
      </c>
      <c r="E159" s="67" t="s">
        <v>319</v>
      </c>
      <c r="F159" s="67" t="s">
        <v>331</v>
      </c>
      <c r="G159" s="98">
        <v>42155</v>
      </c>
      <c r="H159" s="68">
        <v>462.78</v>
      </c>
      <c r="J159" s="27">
        <f t="shared" si="49"/>
        <v>5</v>
      </c>
      <c r="K159" s="27">
        <v>1</v>
      </c>
      <c r="L159"/>
      <c r="M159"/>
      <c r="N159"/>
      <c r="O159"/>
      <c r="P159"/>
      <c r="Q159"/>
      <c r="R159"/>
      <c r="S159"/>
      <c r="T159"/>
      <c r="U159"/>
      <c r="V159"/>
      <c r="W159"/>
    </row>
    <row r="160" spans="1:23" x14ac:dyDescent="0.25">
      <c r="A160" s="67">
        <v>135</v>
      </c>
      <c r="B160" s="108" t="s">
        <v>333</v>
      </c>
      <c r="C160" s="393" t="s">
        <v>416</v>
      </c>
      <c r="D160" s="393" t="s">
        <v>335</v>
      </c>
      <c r="E160" s="67" t="s">
        <v>324</v>
      </c>
      <c r="F160" s="109" t="s">
        <v>330</v>
      </c>
      <c r="G160" s="392">
        <v>42107</v>
      </c>
      <c r="H160" s="68">
        <v>459.04499999999996</v>
      </c>
      <c r="J160" s="27">
        <f t="shared" si="49"/>
        <v>4</v>
      </c>
      <c r="K160" s="27">
        <v>1</v>
      </c>
      <c r="L160"/>
      <c r="M160"/>
      <c r="N160"/>
      <c r="O160"/>
      <c r="P160"/>
      <c r="Q160"/>
      <c r="R160"/>
      <c r="S160"/>
      <c r="T160"/>
      <c r="U160"/>
      <c r="V160"/>
      <c r="W160"/>
    </row>
    <row r="161" spans="1:23" x14ac:dyDescent="0.25">
      <c r="A161" s="109">
        <v>136</v>
      </c>
      <c r="B161" s="108" t="s">
        <v>333</v>
      </c>
      <c r="C161" s="393" t="s">
        <v>417</v>
      </c>
      <c r="D161" s="393" t="s">
        <v>335</v>
      </c>
      <c r="E161" s="67" t="s">
        <v>325</v>
      </c>
      <c r="F161" s="67" t="s">
        <v>330</v>
      </c>
      <c r="G161" s="98">
        <v>42107</v>
      </c>
      <c r="H161" s="68">
        <v>459.04499999999996</v>
      </c>
      <c r="J161" s="27">
        <f t="shared" si="49"/>
        <v>4</v>
      </c>
      <c r="K161" s="27">
        <v>1</v>
      </c>
      <c r="L161"/>
      <c r="M161"/>
      <c r="N161"/>
      <c r="O161"/>
      <c r="P161"/>
      <c r="Q161"/>
      <c r="R161"/>
      <c r="S161"/>
      <c r="T161"/>
      <c r="U161"/>
      <c r="V161"/>
      <c r="W161"/>
    </row>
    <row r="162" spans="1:23" x14ac:dyDescent="0.25">
      <c r="A162" s="67">
        <v>137</v>
      </c>
      <c r="B162" s="108" t="s">
        <v>333</v>
      </c>
      <c r="C162" s="393" t="s">
        <v>418</v>
      </c>
      <c r="D162" s="393" t="s">
        <v>335</v>
      </c>
      <c r="E162" s="67" t="s">
        <v>324</v>
      </c>
      <c r="F162" s="109" t="s">
        <v>330</v>
      </c>
      <c r="G162" s="392">
        <v>42107</v>
      </c>
      <c r="H162" s="68">
        <v>459.04499999999996</v>
      </c>
      <c r="J162" s="27">
        <f t="shared" ref="J162:J193" si="50">MONTH(G162)</f>
        <v>4</v>
      </c>
      <c r="K162" s="27">
        <v>1</v>
      </c>
      <c r="L162"/>
      <c r="M162"/>
      <c r="N162"/>
      <c r="O162"/>
      <c r="P162"/>
      <c r="Q162"/>
      <c r="R162"/>
      <c r="S162"/>
      <c r="T162"/>
      <c r="U162"/>
      <c r="V162"/>
      <c r="W162"/>
    </row>
    <row r="163" spans="1:23" x14ac:dyDescent="0.25">
      <c r="A163" s="109">
        <v>138</v>
      </c>
      <c r="B163" s="108" t="s">
        <v>333</v>
      </c>
      <c r="C163" s="393" t="s">
        <v>419</v>
      </c>
      <c r="D163" s="393" t="s">
        <v>335</v>
      </c>
      <c r="E163" s="67" t="s">
        <v>323</v>
      </c>
      <c r="F163" s="67" t="s">
        <v>330</v>
      </c>
      <c r="G163" s="98">
        <v>42107</v>
      </c>
      <c r="H163" s="68">
        <v>459.04499999999996</v>
      </c>
      <c r="J163" s="27">
        <f t="shared" si="50"/>
        <v>4</v>
      </c>
      <c r="K163" s="27">
        <v>1</v>
      </c>
      <c r="L163"/>
      <c r="M163"/>
      <c r="N163"/>
      <c r="O163"/>
      <c r="P163"/>
      <c r="Q163"/>
      <c r="R163"/>
      <c r="S163"/>
      <c r="T163"/>
      <c r="U163"/>
      <c r="V163"/>
      <c r="W163"/>
    </row>
    <row r="164" spans="1:23" x14ac:dyDescent="0.25">
      <c r="A164" s="67">
        <v>139</v>
      </c>
      <c r="B164" s="108" t="s">
        <v>333</v>
      </c>
      <c r="C164" s="393" t="s">
        <v>420</v>
      </c>
      <c r="D164" s="393" t="s">
        <v>335</v>
      </c>
      <c r="E164" s="67" t="s">
        <v>323</v>
      </c>
      <c r="F164" s="109" t="s">
        <v>330</v>
      </c>
      <c r="G164" s="392">
        <v>42108</v>
      </c>
      <c r="H164" s="68">
        <v>459.04499999999996</v>
      </c>
      <c r="J164" s="27">
        <f t="shared" si="50"/>
        <v>4</v>
      </c>
      <c r="K164" s="27">
        <v>1</v>
      </c>
      <c r="L164"/>
      <c r="M164"/>
      <c r="N164"/>
      <c r="O164"/>
      <c r="P164"/>
      <c r="Q164"/>
      <c r="R164"/>
      <c r="S164"/>
      <c r="T164"/>
      <c r="U164"/>
      <c r="V164"/>
      <c r="W164"/>
    </row>
    <row r="165" spans="1:23" x14ac:dyDescent="0.25">
      <c r="A165" s="109">
        <v>140</v>
      </c>
      <c r="B165" s="108" t="s">
        <v>336</v>
      </c>
      <c r="C165" s="393" t="s">
        <v>420</v>
      </c>
      <c r="D165" s="393" t="s">
        <v>335</v>
      </c>
      <c r="E165" s="67" t="s">
        <v>323</v>
      </c>
      <c r="F165" s="67" t="s">
        <v>331</v>
      </c>
      <c r="G165" s="98">
        <v>42155</v>
      </c>
      <c r="H165" s="68">
        <v>462.78</v>
      </c>
      <c r="J165" s="27">
        <f t="shared" si="50"/>
        <v>5</v>
      </c>
      <c r="K165" s="27">
        <v>1</v>
      </c>
      <c r="L165"/>
      <c r="M165"/>
      <c r="N165"/>
      <c r="O165"/>
      <c r="P165"/>
      <c r="Q165"/>
      <c r="R165"/>
      <c r="S165"/>
      <c r="T165"/>
      <c r="U165"/>
      <c r="V165"/>
      <c r="W165"/>
    </row>
    <row r="166" spans="1:23" s="28" customFormat="1" x14ac:dyDescent="0.25">
      <c r="A166" s="67">
        <v>141</v>
      </c>
      <c r="B166" s="108" t="s">
        <v>333</v>
      </c>
      <c r="C166" s="393" t="s">
        <v>421</v>
      </c>
      <c r="D166" s="393" t="s">
        <v>335</v>
      </c>
      <c r="E166" s="110" t="s">
        <v>323</v>
      </c>
      <c r="F166" s="109" t="s">
        <v>330</v>
      </c>
      <c r="G166" s="392">
        <v>42108</v>
      </c>
      <c r="H166" s="68">
        <v>459.04499999999996</v>
      </c>
      <c r="I166" s="27"/>
      <c r="J166" s="27">
        <f t="shared" si="50"/>
        <v>4</v>
      </c>
      <c r="K166" s="27">
        <v>1</v>
      </c>
    </row>
    <row r="167" spans="1:23" s="28" customFormat="1" x14ac:dyDescent="0.25">
      <c r="A167" s="109">
        <v>142</v>
      </c>
      <c r="B167" s="108" t="s">
        <v>333</v>
      </c>
      <c r="C167" s="393" t="s">
        <v>422</v>
      </c>
      <c r="D167" s="393" t="s">
        <v>335</v>
      </c>
      <c r="E167" s="110" t="s">
        <v>327</v>
      </c>
      <c r="F167" s="67" t="s">
        <v>330</v>
      </c>
      <c r="G167" s="98">
        <v>42108</v>
      </c>
      <c r="H167" s="68">
        <v>459.04499999999996</v>
      </c>
      <c r="I167" s="27"/>
      <c r="J167" s="27">
        <f t="shared" si="50"/>
        <v>4</v>
      </c>
      <c r="K167" s="27">
        <v>1</v>
      </c>
    </row>
    <row r="168" spans="1:23" s="28" customFormat="1" x14ac:dyDescent="0.25">
      <c r="A168" s="67">
        <v>143</v>
      </c>
      <c r="B168" s="108" t="s">
        <v>336</v>
      </c>
      <c r="C168" s="393" t="s">
        <v>422</v>
      </c>
      <c r="D168" s="393" t="s">
        <v>335</v>
      </c>
      <c r="E168" s="110" t="s">
        <v>327</v>
      </c>
      <c r="F168" s="109" t="s">
        <v>331</v>
      </c>
      <c r="G168" s="392">
        <v>42155</v>
      </c>
      <c r="H168" s="68">
        <v>462.78</v>
      </c>
      <c r="I168" s="27"/>
      <c r="J168" s="27">
        <f t="shared" si="50"/>
        <v>5</v>
      </c>
      <c r="K168" s="27">
        <v>1</v>
      </c>
    </row>
    <row r="169" spans="1:23" s="28" customFormat="1" x14ac:dyDescent="0.25">
      <c r="A169" s="109">
        <v>144</v>
      </c>
      <c r="B169" s="108" t="s">
        <v>333</v>
      </c>
      <c r="C169" s="393" t="s">
        <v>423</v>
      </c>
      <c r="D169" s="393" t="s">
        <v>335</v>
      </c>
      <c r="E169" s="110" t="s">
        <v>319</v>
      </c>
      <c r="F169" s="67" t="s">
        <v>330</v>
      </c>
      <c r="G169" s="98">
        <v>42108</v>
      </c>
      <c r="H169" s="68">
        <v>459.04499999999996</v>
      </c>
      <c r="I169" s="27"/>
      <c r="J169" s="27">
        <f t="shared" si="50"/>
        <v>4</v>
      </c>
      <c r="K169" s="27">
        <v>1</v>
      </c>
    </row>
    <row r="170" spans="1:23" x14ac:dyDescent="0.25">
      <c r="A170" s="67">
        <v>145</v>
      </c>
      <c r="B170" s="108" t="s">
        <v>336</v>
      </c>
      <c r="C170" s="109" t="s">
        <v>423</v>
      </c>
      <c r="D170" s="109" t="s">
        <v>335</v>
      </c>
      <c r="E170" s="109" t="s">
        <v>319</v>
      </c>
      <c r="F170" s="109" t="s">
        <v>331</v>
      </c>
      <c r="G170" s="391">
        <v>42155</v>
      </c>
      <c r="H170" s="68">
        <v>462.78</v>
      </c>
      <c r="J170" s="27">
        <f t="shared" si="50"/>
        <v>5</v>
      </c>
      <c r="K170" s="27">
        <v>1</v>
      </c>
      <c r="L170"/>
      <c r="M170"/>
      <c r="N170"/>
      <c r="O170"/>
      <c r="P170"/>
      <c r="Q170"/>
      <c r="R170"/>
      <c r="S170"/>
      <c r="T170"/>
      <c r="U170"/>
      <c r="V170"/>
      <c r="W170"/>
    </row>
    <row r="171" spans="1:23" x14ac:dyDescent="0.25">
      <c r="A171" s="109">
        <v>146</v>
      </c>
      <c r="B171" s="108" t="s">
        <v>333</v>
      </c>
      <c r="C171" s="109" t="s">
        <v>424</v>
      </c>
      <c r="D171" s="109" t="s">
        <v>335</v>
      </c>
      <c r="E171" s="67" t="s">
        <v>326</v>
      </c>
      <c r="F171" s="67" t="s">
        <v>330</v>
      </c>
      <c r="G171" s="98">
        <v>42108</v>
      </c>
      <c r="H171" s="68">
        <v>459.04499999999996</v>
      </c>
      <c r="J171" s="27">
        <f t="shared" si="50"/>
        <v>4</v>
      </c>
      <c r="K171" s="27">
        <v>1</v>
      </c>
      <c r="L171"/>
      <c r="M171"/>
      <c r="N171"/>
      <c r="O171"/>
      <c r="P171"/>
      <c r="Q171"/>
      <c r="R171"/>
      <c r="S171"/>
      <c r="T171"/>
      <c r="U171"/>
      <c r="V171"/>
      <c r="W171"/>
    </row>
    <row r="172" spans="1:23" x14ac:dyDescent="0.25">
      <c r="A172" s="67">
        <v>147</v>
      </c>
      <c r="B172" s="108" t="s">
        <v>336</v>
      </c>
      <c r="C172" s="109" t="s">
        <v>424</v>
      </c>
      <c r="D172" s="109" t="s">
        <v>335</v>
      </c>
      <c r="E172" s="67" t="s">
        <v>326</v>
      </c>
      <c r="F172" s="109" t="s">
        <v>331</v>
      </c>
      <c r="G172" s="391">
        <v>42155</v>
      </c>
      <c r="H172" s="68">
        <v>462.78</v>
      </c>
      <c r="J172" s="27">
        <f t="shared" si="50"/>
        <v>5</v>
      </c>
      <c r="K172" s="27">
        <v>1</v>
      </c>
      <c r="L172"/>
      <c r="M172"/>
      <c r="N172"/>
      <c r="O172"/>
      <c r="P172"/>
      <c r="Q172"/>
      <c r="R172"/>
      <c r="S172"/>
      <c r="T172"/>
      <c r="U172"/>
      <c r="V172"/>
      <c r="W172"/>
    </row>
    <row r="173" spans="1:23" x14ac:dyDescent="0.25">
      <c r="A173" s="109">
        <v>148</v>
      </c>
      <c r="B173" s="108" t="s">
        <v>333</v>
      </c>
      <c r="C173" s="109" t="s">
        <v>425</v>
      </c>
      <c r="D173" s="109" t="s">
        <v>335</v>
      </c>
      <c r="E173" s="67" t="s">
        <v>325</v>
      </c>
      <c r="F173" s="67" t="s">
        <v>330</v>
      </c>
      <c r="G173" s="98">
        <v>42108</v>
      </c>
      <c r="H173" s="68">
        <v>459.04499999999996</v>
      </c>
      <c r="J173" s="27">
        <f t="shared" si="50"/>
        <v>4</v>
      </c>
      <c r="K173" s="27">
        <v>1</v>
      </c>
      <c r="L173"/>
      <c r="M173"/>
      <c r="N173"/>
      <c r="O173"/>
      <c r="P173"/>
      <c r="Q173"/>
      <c r="R173"/>
      <c r="S173"/>
      <c r="T173"/>
      <c r="U173"/>
      <c r="V173"/>
      <c r="W173"/>
    </row>
    <row r="174" spans="1:23" s="28" customFormat="1" x14ac:dyDescent="0.25">
      <c r="A174" s="67">
        <v>149</v>
      </c>
      <c r="B174" s="108" t="s">
        <v>333</v>
      </c>
      <c r="C174" s="67" t="s">
        <v>426</v>
      </c>
      <c r="D174" s="67" t="s">
        <v>335</v>
      </c>
      <c r="E174" s="67" t="s">
        <v>324</v>
      </c>
      <c r="F174" s="67" t="s">
        <v>330</v>
      </c>
      <c r="G174" s="389">
        <v>42108</v>
      </c>
      <c r="H174" s="68">
        <v>459.04499999999996</v>
      </c>
      <c r="I174" s="27"/>
      <c r="J174" s="27">
        <f t="shared" si="50"/>
        <v>4</v>
      </c>
      <c r="K174" s="27">
        <v>1</v>
      </c>
    </row>
    <row r="175" spans="1:23" s="28" customFormat="1" x14ac:dyDescent="0.25">
      <c r="A175" s="67">
        <v>150</v>
      </c>
      <c r="B175" s="108" t="s">
        <v>333</v>
      </c>
      <c r="C175" s="67" t="s">
        <v>427</v>
      </c>
      <c r="D175" s="67" t="s">
        <v>335</v>
      </c>
      <c r="E175" s="67" t="s">
        <v>321</v>
      </c>
      <c r="F175" s="109" t="s">
        <v>330</v>
      </c>
      <c r="G175" s="391">
        <v>42108</v>
      </c>
      <c r="H175" s="68">
        <v>459.04499999999996</v>
      </c>
      <c r="I175" s="27"/>
      <c r="J175" s="27">
        <f t="shared" si="50"/>
        <v>4</v>
      </c>
      <c r="K175" s="27">
        <v>1</v>
      </c>
    </row>
    <row r="176" spans="1:23" x14ac:dyDescent="0.25">
      <c r="A176" s="109">
        <v>151</v>
      </c>
      <c r="B176" s="108" t="s">
        <v>333</v>
      </c>
      <c r="C176" s="109" t="s">
        <v>427</v>
      </c>
      <c r="D176" s="109" t="s">
        <v>335</v>
      </c>
      <c r="E176" s="67" t="s">
        <v>321</v>
      </c>
      <c r="F176" s="109" t="s">
        <v>331</v>
      </c>
      <c r="G176" s="390">
        <v>42155</v>
      </c>
      <c r="H176" s="68">
        <v>462.78</v>
      </c>
      <c r="J176" s="27">
        <f t="shared" si="50"/>
        <v>5</v>
      </c>
      <c r="K176" s="27">
        <v>1</v>
      </c>
      <c r="L176"/>
      <c r="M176"/>
      <c r="N176"/>
      <c r="O176"/>
      <c r="P176"/>
      <c r="Q176"/>
      <c r="R176"/>
      <c r="S176"/>
      <c r="T176"/>
      <c r="U176"/>
      <c r="V176"/>
      <c r="W176"/>
    </row>
    <row r="177" spans="1:23" x14ac:dyDescent="0.25">
      <c r="A177" s="109">
        <v>152</v>
      </c>
      <c r="B177" s="108" t="s">
        <v>333</v>
      </c>
      <c r="C177" s="109" t="s">
        <v>428</v>
      </c>
      <c r="D177" s="109" t="s">
        <v>335</v>
      </c>
      <c r="E177" s="109" t="s">
        <v>321</v>
      </c>
      <c r="F177" s="67" t="s">
        <v>330</v>
      </c>
      <c r="G177" s="389">
        <v>42108</v>
      </c>
      <c r="H177" s="68">
        <v>459.04499999999996</v>
      </c>
      <c r="J177" s="27">
        <f t="shared" si="50"/>
        <v>4</v>
      </c>
      <c r="K177" s="27">
        <v>1</v>
      </c>
      <c r="L177"/>
      <c r="M177"/>
      <c r="N177"/>
      <c r="O177"/>
      <c r="P177"/>
      <c r="Q177"/>
      <c r="R177"/>
      <c r="S177"/>
      <c r="T177"/>
      <c r="U177"/>
      <c r="V177"/>
      <c r="W177"/>
    </row>
    <row r="178" spans="1:23" x14ac:dyDescent="0.25">
      <c r="A178" s="109">
        <v>153</v>
      </c>
      <c r="B178" s="108" t="s">
        <v>336</v>
      </c>
      <c r="C178" s="109" t="s">
        <v>428</v>
      </c>
      <c r="D178" s="109" t="s">
        <v>335</v>
      </c>
      <c r="E178" s="67" t="s">
        <v>321</v>
      </c>
      <c r="F178" s="109" t="s">
        <v>331</v>
      </c>
      <c r="G178" s="390">
        <v>42155</v>
      </c>
      <c r="H178" s="68">
        <v>462.78</v>
      </c>
      <c r="J178" s="27">
        <f t="shared" si="50"/>
        <v>5</v>
      </c>
      <c r="K178" s="27">
        <v>1</v>
      </c>
      <c r="L178"/>
      <c r="M178"/>
      <c r="N178"/>
      <c r="O178"/>
      <c r="P178"/>
      <c r="Q178"/>
      <c r="R178"/>
      <c r="S178"/>
      <c r="T178"/>
      <c r="U178"/>
      <c r="V178"/>
      <c r="W178"/>
    </row>
    <row r="179" spans="1:23" x14ac:dyDescent="0.25">
      <c r="A179" s="109">
        <v>154</v>
      </c>
      <c r="B179" s="108" t="s">
        <v>333</v>
      </c>
      <c r="C179" s="109" t="s">
        <v>429</v>
      </c>
      <c r="D179" s="109" t="s">
        <v>335</v>
      </c>
      <c r="E179" s="109" t="s">
        <v>321</v>
      </c>
      <c r="F179" s="67" t="s">
        <v>330</v>
      </c>
      <c r="G179" s="389">
        <v>42108</v>
      </c>
      <c r="H179" s="68">
        <v>459.04499999999996</v>
      </c>
      <c r="J179" s="27">
        <f t="shared" si="50"/>
        <v>4</v>
      </c>
      <c r="K179" s="27">
        <v>1</v>
      </c>
      <c r="L179"/>
      <c r="M179"/>
      <c r="N179"/>
      <c r="O179"/>
      <c r="P179"/>
      <c r="Q179"/>
      <c r="R179"/>
      <c r="S179"/>
      <c r="T179"/>
      <c r="U179"/>
      <c r="V179"/>
      <c r="W179"/>
    </row>
    <row r="180" spans="1:23" x14ac:dyDescent="0.25">
      <c r="A180" s="109">
        <v>155</v>
      </c>
      <c r="B180" s="108" t="s">
        <v>336</v>
      </c>
      <c r="C180" s="109" t="s">
        <v>429</v>
      </c>
      <c r="D180" s="109" t="s">
        <v>335</v>
      </c>
      <c r="E180" s="67" t="s">
        <v>321</v>
      </c>
      <c r="F180" s="109" t="s">
        <v>331</v>
      </c>
      <c r="G180" s="390">
        <v>42155</v>
      </c>
      <c r="H180" s="68">
        <v>462.78</v>
      </c>
      <c r="J180" s="27">
        <f t="shared" si="50"/>
        <v>5</v>
      </c>
      <c r="K180" s="27">
        <v>1</v>
      </c>
      <c r="L180"/>
      <c r="M180"/>
      <c r="N180"/>
      <c r="O180"/>
      <c r="P180"/>
      <c r="Q180"/>
      <c r="R180"/>
      <c r="S180"/>
      <c r="T180"/>
      <c r="U180"/>
      <c r="V180"/>
      <c r="W180"/>
    </row>
    <row r="181" spans="1:23" x14ac:dyDescent="0.25">
      <c r="A181" s="109">
        <v>156</v>
      </c>
      <c r="B181" s="108" t="s">
        <v>333</v>
      </c>
      <c r="C181" s="109" t="s">
        <v>430</v>
      </c>
      <c r="D181" s="109" t="s">
        <v>335</v>
      </c>
      <c r="E181" s="109" t="s">
        <v>321</v>
      </c>
      <c r="F181" s="67" t="s">
        <v>330</v>
      </c>
      <c r="G181" s="389">
        <v>42108</v>
      </c>
      <c r="H181" s="68">
        <v>459.04499999999996</v>
      </c>
      <c r="J181" s="27">
        <f t="shared" si="50"/>
        <v>4</v>
      </c>
      <c r="K181" s="27">
        <v>1</v>
      </c>
      <c r="L181"/>
      <c r="M181"/>
      <c r="N181"/>
      <c r="O181"/>
      <c r="P181"/>
      <c r="Q181"/>
      <c r="R181"/>
      <c r="S181"/>
      <c r="T181"/>
      <c r="U181"/>
      <c r="V181"/>
      <c r="W181"/>
    </row>
    <row r="182" spans="1:23" x14ac:dyDescent="0.25">
      <c r="A182" s="67">
        <v>157</v>
      </c>
      <c r="B182" s="108" t="s">
        <v>336</v>
      </c>
      <c r="C182" s="67" t="s">
        <v>430</v>
      </c>
      <c r="D182" s="67" t="s">
        <v>335</v>
      </c>
      <c r="E182" s="67" t="s">
        <v>321</v>
      </c>
      <c r="F182" s="67" t="s">
        <v>331</v>
      </c>
      <c r="G182" s="389">
        <v>42155</v>
      </c>
      <c r="H182" s="68">
        <v>462.78</v>
      </c>
      <c r="J182" s="27">
        <f t="shared" si="50"/>
        <v>5</v>
      </c>
      <c r="K182" s="27">
        <v>1</v>
      </c>
      <c r="L182"/>
      <c r="M182"/>
      <c r="N182"/>
      <c r="O182"/>
      <c r="P182"/>
      <c r="Q182"/>
      <c r="R182"/>
      <c r="S182"/>
      <c r="T182"/>
      <c r="U182"/>
      <c r="V182"/>
      <c r="W182"/>
    </row>
    <row r="183" spans="1:23" x14ac:dyDescent="0.25">
      <c r="A183" s="67">
        <v>158</v>
      </c>
      <c r="B183" s="108" t="s">
        <v>333</v>
      </c>
      <c r="C183" s="109" t="s">
        <v>431</v>
      </c>
      <c r="D183" s="109" t="s">
        <v>335</v>
      </c>
      <c r="E183" s="67" t="s">
        <v>321</v>
      </c>
      <c r="F183" s="109" t="s">
        <v>330</v>
      </c>
      <c r="G183" s="391">
        <v>42112</v>
      </c>
      <c r="H183" s="68">
        <v>459.04499999999996</v>
      </c>
      <c r="J183" s="27">
        <f t="shared" si="50"/>
        <v>4</v>
      </c>
      <c r="K183" s="27">
        <v>1</v>
      </c>
      <c r="L183"/>
      <c r="M183"/>
      <c r="N183"/>
      <c r="O183"/>
      <c r="P183"/>
      <c r="Q183"/>
      <c r="R183"/>
      <c r="S183"/>
      <c r="T183"/>
      <c r="U183"/>
      <c r="V183"/>
      <c r="W183"/>
    </row>
    <row r="184" spans="1:23" x14ac:dyDescent="0.25">
      <c r="A184" s="67">
        <v>159</v>
      </c>
      <c r="B184" s="108" t="s">
        <v>336</v>
      </c>
      <c r="C184" s="67" t="s">
        <v>431</v>
      </c>
      <c r="D184" s="67" t="s">
        <v>335</v>
      </c>
      <c r="E184" s="67" t="s">
        <v>321</v>
      </c>
      <c r="F184" s="67" t="s">
        <v>331</v>
      </c>
      <c r="G184" s="98">
        <v>42155</v>
      </c>
      <c r="H184" s="68">
        <v>462.78</v>
      </c>
      <c r="J184" s="27">
        <f t="shared" si="50"/>
        <v>5</v>
      </c>
      <c r="K184" s="27">
        <v>1</v>
      </c>
      <c r="L184"/>
      <c r="M184"/>
      <c r="N184"/>
      <c r="O184"/>
      <c r="P184"/>
      <c r="Q184"/>
      <c r="R184"/>
      <c r="S184"/>
      <c r="T184"/>
      <c r="U184"/>
      <c r="V184"/>
      <c r="W184"/>
    </row>
    <row r="185" spans="1:23" x14ac:dyDescent="0.25">
      <c r="A185" s="109">
        <v>160</v>
      </c>
      <c r="B185" s="108" t="s">
        <v>333</v>
      </c>
      <c r="C185" s="67" t="s">
        <v>432</v>
      </c>
      <c r="D185" s="67" t="s">
        <v>335</v>
      </c>
      <c r="E185" s="67" t="s">
        <v>321</v>
      </c>
      <c r="F185" s="109" t="s">
        <v>330</v>
      </c>
      <c r="G185" s="391">
        <v>42112</v>
      </c>
      <c r="H185" s="68">
        <v>459.04499999999996</v>
      </c>
      <c r="J185" s="27">
        <f t="shared" si="50"/>
        <v>4</v>
      </c>
      <c r="K185" s="27">
        <v>1</v>
      </c>
      <c r="L185"/>
      <c r="M185"/>
      <c r="N185"/>
      <c r="O185"/>
      <c r="P185"/>
      <c r="Q185"/>
      <c r="R185"/>
      <c r="S185"/>
      <c r="T185"/>
      <c r="U185"/>
      <c r="V185"/>
      <c r="W185"/>
    </row>
    <row r="186" spans="1:23" x14ac:dyDescent="0.25">
      <c r="A186" s="67">
        <v>161</v>
      </c>
      <c r="B186" s="108" t="s">
        <v>336</v>
      </c>
      <c r="C186" s="67" t="s">
        <v>432</v>
      </c>
      <c r="D186" s="67" t="s">
        <v>335</v>
      </c>
      <c r="E186" s="67" t="s">
        <v>321</v>
      </c>
      <c r="F186" s="67" t="s">
        <v>331</v>
      </c>
      <c r="G186" s="98">
        <v>42155</v>
      </c>
      <c r="H186" s="68">
        <v>462.78</v>
      </c>
      <c r="J186" s="27">
        <f t="shared" si="50"/>
        <v>5</v>
      </c>
      <c r="K186" s="27">
        <v>1</v>
      </c>
      <c r="L186"/>
      <c r="M186"/>
      <c r="N186"/>
      <c r="O186"/>
      <c r="P186"/>
      <c r="Q186"/>
      <c r="R186"/>
      <c r="S186"/>
      <c r="T186"/>
      <c r="U186"/>
      <c r="V186"/>
      <c r="W186"/>
    </row>
    <row r="187" spans="1:23" x14ac:dyDescent="0.25">
      <c r="A187" s="109">
        <v>162</v>
      </c>
      <c r="B187" s="108" t="s">
        <v>333</v>
      </c>
      <c r="C187" s="109" t="s">
        <v>433</v>
      </c>
      <c r="D187" s="109" t="s">
        <v>335</v>
      </c>
      <c r="E187" s="67" t="s">
        <v>320</v>
      </c>
      <c r="F187" s="109" t="s">
        <v>330</v>
      </c>
      <c r="G187" s="391">
        <v>42112</v>
      </c>
      <c r="H187" s="68">
        <v>459.04499999999996</v>
      </c>
      <c r="J187" s="27">
        <f t="shared" si="50"/>
        <v>4</v>
      </c>
      <c r="K187" s="27">
        <v>1</v>
      </c>
      <c r="L187"/>
      <c r="M187"/>
      <c r="N187"/>
      <c r="O187"/>
      <c r="P187"/>
      <c r="Q187"/>
      <c r="R187"/>
      <c r="S187"/>
      <c r="T187"/>
      <c r="U187"/>
      <c r="V187"/>
      <c r="W187"/>
    </row>
    <row r="188" spans="1:23" x14ac:dyDescent="0.25">
      <c r="A188" s="67">
        <v>163</v>
      </c>
      <c r="B188" s="108" t="s">
        <v>336</v>
      </c>
      <c r="C188" s="67" t="s">
        <v>433</v>
      </c>
      <c r="D188" s="67" t="s">
        <v>335</v>
      </c>
      <c r="E188" s="67" t="s">
        <v>320</v>
      </c>
      <c r="F188" s="67" t="s">
        <v>331</v>
      </c>
      <c r="G188" s="98">
        <v>42155</v>
      </c>
      <c r="H188" s="68">
        <v>462.78</v>
      </c>
      <c r="J188" s="27">
        <f t="shared" si="50"/>
        <v>5</v>
      </c>
      <c r="K188" s="27">
        <v>1</v>
      </c>
      <c r="L188"/>
      <c r="M188"/>
      <c r="N188"/>
      <c r="O188"/>
      <c r="P188"/>
      <c r="Q188"/>
      <c r="R188"/>
      <c r="S188"/>
      <c r="T188"/>
      <c r="U188"/>
      <c r="V188"/>
      <c r="W188"/>
    </row>
    <row r="189" spans="1:23" x14ac:dyDescent="0.25">
      <c r="A189" s="109">
        <v>164</v>
      </c>
      <c r="B189" s="108" t="s">
        <v>333</v>
      </c>
      <c r="C189" s="67" t="s">
        <v>434</v>
      </c>
      <c r="D189" s="67" t="s">
        <v>335</v>
      </c>
      <c r="E189" s="67" t="s">
        <v>322</v>
      </c>
      <c r="F189" s="109" t="s">
        <v>330</v>
      </c>
      <c r="G189" s="391">
        <v>42112</v>
      </c>
      <c r="H189" s="68">
        <v>459.04499999999996</v>
      </c>
      <c r="J189" s="27">
        <f t="shared" si="50"/>
        <v>4</v>
      </c>
      <c r="K189" s="27">
        <v>1</v>
      </c>
      <c r="L189"/>
      <c r="M189"/>
      <c r="N189"/>
      <c r="O189"/>
      <c r="P189"/>
      <c r="Q189"/>
      <c r="R189"/>
      <c r="S189"/>
      <c r="T189"/>
      <c r="U189"/>
      <c r="V189"/>
      <c r="W189"/>
    </row>
    <row r="190" spans="1:23" x14ac:dyDescent="0.25">
      <c r="A190" s="67">
        <v>165</v>
      </c>
      <c r="B190" s="108" t="s">
        <v>333</v>
      </c>
      <c r="C190" s="67" t="s">
        <v>434</v>
      </c>
      <c r="D190" s="67" t="s">
        <v>335</v>
      </c>
      <c r="E190" s="67" t="s">
        <v>322</v>
      </c>
      <c r="F190" s="67" t="s">
        <v>331</v>
      </c>
      <c r="G190" s="98">
        <v>42155</v>
      </c>
      <c r="H190" s="68">
        <v>462.78</v>
      </c>
      <c r="J190" s="27">
        <f t="shared" si="50"/>
        <v>5</v>
      </c>
      <c r="K190" s="27">
        <v>1</v>
      </c>
      <c r="L190"/>
      <c r="M190"/>
      <c r="N190"/>
      <c r="O190"/>
      <c r="P190"/>
      <c r="Q190"/>
      <c r="R190"/>
      <c r="S190"/>
      <c r="T190"/>
      <c r="U190"/>
      <c r="V190"/>
      <c r="W190"/>
    </row>
    <row r="191" spans="1:23" x14ac:dyDescent="0.25">
      <c r="A191" s="109">
        <v>166</v>
      </c>
      <c r="B191" s="108" t="s">
        <v>333</v>
      </c>
      <c r="C191" s="67" t="s">
        <v>610</v>
      </c>
      <c r="D191" s="67" t="s">
        <v>335</v>
      </c>
      <c r="E191" s="67" t="s">
        <v>323</v>
      </c>
      <c r="F191" s="109" t="s">
        <v>330</v>
      </c>
      <c r="G191" s="391">
        <v>42113</v>
      </c>
      <c r="H191" s="68">
        <v>452.49</v>
      </c>
      <c r="J191" s="27">
        <f t="shared" si="50"/>
        <v>4</v>
      </c>
      <c r="K191" s="27">
        <v>1</v>
      </c>
      <c r="L191"/>
      <c r="M191"/>
      <c r="N191"/>
      <c r="O191"/>
      <c r="P191"/>
      <c r="Q191"/>
      <c r="R191"/>
      <c r="S191"/>
      <c r="T191"/>
      <c r="U191"/>
      <c r="V191"/>
      <c r="W191"/>
    </row>
    <row r="192" spans="1:23" s="28" customFormat="1" x14ac:dyDescent="0.25">
      <c r="A192" s="67">
        <v>167</v>
      </c>
      <c r="B192" s="108" t="s">
        <v>333</v>
      </c>
      <c r="C192" s="67" t="s">
        <v>435</v>
      </c>
      <c r="D192" s="67" t="s">
        <v>335</v>
      </c>
      <c r="E192" s="67" t="s">
        <v>319</v>
      </c>
      <c r="F192" s="67" t="s">
        <v>330</v>
      </c>
      <c r="G192" s="389">
        <v>42113</v>
      </c>
      <c r="H192" s="68">
        <v>452.49</v>
      </c>
      <c r="I192" s="27"/>
      <c r="J192" s="27">
        <f t="shared" si="50"/>
        <v>4</v>
      </c>
      <c r="K192" s="27">
        <v>1</v>
      </c>
    </row>
    <row r="193" spans="1:23" s="28" customFormat="1" x14ac:dyDescent="0.25">
      <c r="A193" s="67">
        <v>168</v>
      </c>
      <c r="B193" s="108" t="s">
        <v>336</v>
      </c>
      <c r="C193" s="109" t="s">
        <v>435</v>
      </c>
      <c r="D193" s="109" t="s">
        <v>335</v>
      </c>
      <c r="E193" s="67" t="s">
        <v>319</v>
      </c>
      <c r="F193" s="109" t="s">
        <v>331</v>
      </c>
      <c r="G193" s="391">
        <v>42155</v>
      </c>
      <c r="H193" s="68">
        <v>361.53000000000003</v>
      </c>
      <c r="I193" s="27"/>
      <c r="J193" s="27">
        <f t="shared" si="50"/>
        <v>5</v>
      </c>
      <c r="K193" s="27">
        <v>1</v>
      </c>
    </row>
    <row r="194" spans="1:23" x14ac:dyDescent="0.25">
      <c r="A194" s="109">
        <v>169</v>
      </c>
      <c r="B194" s="108" t="s">
        <v>333</v>
      </c>
      <c r="C194" s="109" t="s">
        <v>436</v>
      </c>
      <c r="D194" s="109" t="s">
        <v>335</v>
      </c>
      <c r="E194" s="67" t="s">
        <v>319</v>
      </c>
      <c r="F194" s="67" t="s">
        <v>330</v>
      </c>
      <c r="G194" s="98">
        <v>42113</v>
      </c>
      <c r="H194" s="68">
        <v>452.49</v>
      </c>
      <c r="J194" s="27">
        <f t="shared" ref="J194:J201" si="51">MONTH(G194)</f>
        <v>4</v>
      </c>
      <c r="K194" s="27">
        <v>1</v>
      </c>
      <c r="L194"/>
      <c r="M194"/>
      <c r="N194"/>
      <c r="O194"/>
      <c r="P194"/>
      <c r="Q194"/>
      <c r="R194"/>
      <c r="S194"/>
      <c r="T194"/>
      <c r="U194"/>
      <c r="V194"/>
      <c r="W194"/>
    </row>
    <row r="195" spans="1:23" x14ac:dyDescent="0.25">
      <c r="A195" s="109">
        <v>170</v>
      </c>
      <c r="B195" s="108" t="s">
        <v>336</v>
      </c>
      <c r="C195" s="109" t="s">
        <v>436</v>
      </c>
      <c r="D195" s="109" t="s">
        <v>335</v>
      </c>
      <c r="E195" s="67" t="s">
        <v>319</v>
      </c>
      <c r="F195" s="109" t="s">
        <v>331</v>
      </c>
      <c r="G195" s="390">
        <v>42155</v>
      </c>
      <c r="H195" s="68">
        <v>361.53000000000003</v>
      </c>
      <c r="J195" s="27">
        <f t="shared" si="51"/>
        <v>5</v>
      </c>
      <c r="K195" s="27">
        <v>1</v>
      </c>
      <c r="L195"/>
      <c r="M195"/>
      <c r="N195"/>
      <c r="O195"/>
      <c r="P195"/>
      <c r="Q195"/>
      <c r="R195"/>
      <c r="S195"/>
      <c r="T195"/>
      <c r="U195"/>
      <c r="V195"/>
      <c r="W195"/>
    </row>
    <row r="196" spans="1:23" s="28" customFormat="1" x14ac:dyDescent="0.25">
      <c r="A196" s="67">
        <v>171</v>
      </c>
      <c r="B196" s="108" t="s">
        <v>333</v>
      </c>
      <c r="C196" s="67" t="s">
        <v>437</v>
      </c>
      <c r="D196" s="67" t="s">
        <v>335</v>
      </c>
      <c r="E196" s="67" t="s">
        <v>319</v>
      </c>
      <c r="F196" s="67" t="s">
        <v>330</v>
      </c>
      <c r="G196" s="98">
        <v>42113</v>
      </c>
      <c r="H196" s="68">
        <v>452.49</v>
      </c>
      <c r="I196" s="27"/>
      <c r="J196" s="27">
        <f t="shared" si="51"/>
        <v>4</v>
      </c>
      <c r="K196" s="27">
        <v>1</v>
      </c>
    </row>
    <row r="197" spans="1:23" s="28" customFormat="1" x14ac:dyDescent="0.25">
      <c r="A197" s="109">
        <v>172</v>
      </c>
      <c r="B197" s="108" t="s">
        <v>336</v>
      </c>
      <c r="C197" s="109" t="s">
        <v>437</v>
      </c>
      <c r="D197" s="109" t="s">
        <v>335</v>
      </c>
      <c r="E197" s="67" t="s">
        <v>319</v>
      </c>
      <c r="F197" s="109" t="s">
        <v>331</v>
      </c>
      <c r="G197" s="390">
        <v>42155</v>
      </c>
      <c r="H197" s="68">
        <v>361.53000000000003</v>
      </c>
      <c r="I197" s="27"/>
      <c r="J197" s="27">
        <f t="shared" si="51"/>
        <v>5</v>
      </c>
      <c r="K197" s="27">
        <v>1</v>
      </c>
    </row>
    <row r="198" spans="1:23" x14ac:dyDescent="0.25">
      <c r="A198" s="67">
        <v>175</v>
      </c>
      <c r="B198" s="108" t="s">
        <v>333</v>
      </c>
      <c r="C198" s="67" t="s">
        <v>438</v>
      </c>
      <c r="D198" s="67" t="s">
        <v>335</v>
      </c>
      <c r="E198" s="67" t="s">
        <v>321</v>
      </c>
      <c r="F198" s="67" t="s">
        <v>330</v>
      </c>
      <c r="G198" s="389">
        <v>42113</v>
      </c>
      <c r="H198" s="68">
        <v>452.49</v>
      </c>
      <c r="J198" s="27">
        <f t="shared" si="51"/>
        <v>4</v>
      </c>
      <c r="K198" s="27">
        <v>1</v>
      </c>
      <c r="L198"/>
      <c r="M198"/>
      <c r="N198"/>
      <c r="O198"/>
      <c r="P198"/>
      <c r="Q198"/>
      <c r="R198"/>
      <c r="S198"/>
      <c r="T198"/>
      <c r="U198"/>
      <c r="V198"/>
      <c r="W198"/>
    </row>
    <row r="199" spans="1:23" x14ac:dyDescent="0.25">
      <c r="A199" s="109">
        <v>176</v>
      </c>
      <c r="B199" s="108" t="s">
        <v>336</v>
      </c>
      <c r="C199" s="109" t="s">
        <v>438</v>
      </c>
      <c r="D199" s="109" t="s">
        <v>335</v>
      </c>
      <c r="E199" s="109" t="s">
        <v>321</v>
      </c>
      <c r="F199" s="109" t="s">
        <v>331</v>
      </c>
      <c r="G199" s="390">
        <v>42155</v>
      </c>
      <c r="H199" s="68">
        <v>361.53000000000003</v>
      </c>
      <c r="J199" s="27">
        <f t="shared" si="51"/>
        <v>5</v>
      </c>
      <c r="K199" s="27">
        <v>1</v>
      </c>
      <c r="L199"/>
      <c r="M199"/>
      <c r="N199"/>
      <c r="O199"/>
      <c r="P199"/>
      <c r="Q199"/>
      <c r="R199"/>
      <c r="S199"/>
      <c r="T199"/>
      <c r="U199"/>
      <c r="V199"/>
      <c r="W199"/>
    </row>
    <row r="200" spans="1:23" x14ac:dyDescent="0.25">
      <c r="A200" s="67">
        <v>177</v>
      </c>
      <c r="B200" s="108" t="s">
        <v>333</v>
      </c>
      <c r="C200" s="67" t="s">
        <v>439</v>
      </c>
      <c r="D200" s="67" t="s">
        <v>335</v>
      </c>
      <c r="E200" s="67" t="s">
        <v>323</v>
      </c>
      <c r="F200" s="67" t="s">
        <v>330</v>
      </c>
      <c r="G200" s="389">
        <v>42113</v>
      </c>
      <c r="H200" s="68">
        <v>452.49</v>
      </c>
      <c r="J200" s="27">
        <f t="shared" si="51"/>
        <v>4</v>
      </c>
      <c r="K200" s="27">
        <v>1</v>
      </c>
      <c r="L200"/>
      <c r="M200"/>
      <c r="N200"/>
      <c r="O200"/>
      <c r="P200"/>
      <c r="Q200"/>
      <c r="R200"/>
      <c r="S200"/>
      <c r="T200"/>
      <c r="U200"/>
      <c r="V200"/>
      <c r="W200"/>
    </row>
    <row r="201" spans="1:23" x14ac:dyDescent="0.25">
      <c r="A201" s="109">
        <v>178</v>
      </c>
      <c r="B201" s="108" t="s">
        <v>336</v>
      </c>
      <c r="C201" s="109" t="s">
        <v>440</v>
      </c>
      <c r="D201" s="109" t="s">
        <v>335</v>
      </c>
      <c r="E201" s="67" t="s">
        <v>320</v>
      </c>
      <c r="F201" s="109" t="s">
        <v>331</v>
      </c>
      <c r="G201" s="390">
        <v>42155</v>
      </c>
      <c r="H201" s="68">
        <v>341.47500000000002</v>
      </c>
      <c r="J201" s="27">
        <f t="shared" si="51"/>
        <v>5</v>
      </c>
      <c r="K201" s="27">
        <v>1</v>
      </c>
      <c r="L201"/>
      <c r="M201"/>
      <c r="N201"/>
      <c r="O201"/>
      <c r="P201"/>
      <c r="Q201"/>
      <c r="R201"/>
      <c r="S201"/>
      <c r="T201"/>
      <c r="U201"/>
      <c r="V201"/>
      <c r="W201"/>
    </row>
    <row r="202" spans="1:23" x14ac:dyDescent="0.25">
      <c r="A202" s="67">
        <v>179</v>
      </c>
      <c r="B202" s="108" t="s">
        <v>333</v>
      </c>
      <c r="C202" s="67" t="s">
        <v>441</v>
      </c>
      <c r="D202" s="67" t="s">
        <v>335</v>
      </c>
      <c r="E202" s="67" t="s">
        <v>323</v>
      </c>
      <c r="F202" s="67" t="s">
        <v>330</v>
      </c>
      <c r="G202" s="98">
        <v>42113</v>
      </c>
      <c r="H202" s="68">
        <v>452.49</v>
      </c>
      <c r="J202" s="27"/>
      <c r="K202" s="27"/>
      <c r="L202"/>
      <c r="M202"/>
      <c r="N202"/>
      <c r="O202"/>
      <c r="P202"/>
      <c r="Q202"/>
      <c r="R202"/>
      <c r="S202"/>
      <c r="T202"/>
      <c r="U202"/>
      <c r="V202"/>
      <c r="W202"/>
    </row>
    <row r="203" spans="1:23" x14ac:dyDescent="0.25">
      <c r="A203" s="109">
        <v>180</v>
      </c>
      <c r="B203" s="108" t="s">
        <v>333</v>
      </c>
      <c r="C203" s="109" t="s">
        <v>442</v>
      </c>
      <c r="D203" s="109" t="s">
        <v>335</v>
      </c>
      <c r="E203" s="67" t="s">
        <v>270</v>
      </c>
      <c r="F203" s="109" t="s">
        <v>330</v>
      </c>
      <c r="G203" s="390">
        <v>42113</v>
      </c>
      <c r="H203" s="68">
        <v>452.49</v>
      </c>
      <c r="J203" s="27">
        <f t="shared" ref="J203:J234" si="52">MONTH(G203)</f>
        <v>4</v>
      </c>
      <c r="K203" s="27">
        <v>1</v>
      </c>
      <c r="L203"/>
      <c r="M203"/>
      <c r="N203"/>
      <c r="O203"/>
      <c r="P203"/>
      <c r="Q203"/>
      <c r="R203"/>
      <c r="S203"/>
      <c r="T203"/>
      <c r="U203"/>
      <c r="V203"/>
      <c r="W203"/>
    </row>
    <row r="204" spans="1:23" x14ac:dyDescent="0.25">
      <c r="A204" s="67">
        <v>181</v>
      </c>
      <c r="B204" s="108" t="s">
        <v>333</v>
      </c>
      <c r="C204" s="393" t="s">
        <v>443</v>
      </c>
      <c r="D204" s="393" t="s">
        <v>335</v>
      </c>
      <c r="E204" s="109" t="s">
        <v>603</v>
      </c>
      <c r="F204" s="109" t="s">
        <v>330</v>
      </c>
      <c r="G204" s="391">
        <v>42113</v>
      </c>
      <c r="H204" s="68">
        <v>452.49</v>
      </c>
      <c r="J204" s="27">
        <f t="shared" si="52"/>
        <v>4</v>
      </c>
      <c r="K204" s="27">
        <v>1</v>
      </c>
      <c r="L204"/>
      <c r="M204"/>
      <c r="N204"/>
      <c r="O204"/>
      <c r="P204"/>
      <c r="Q204"/>
      <c r="R204"/>
      <c r="S204"/>
      <c r="T204"/>
      <c r="U204"/>
      <c r="V204"/>
      <c r="W204"/>
    </row>
    <row r="205" spans="1:23" x14ac:dyDescent="0.25">
      <c r="A205" s="109">
        <v>182</v>
      </c>
      <c r="B205" s="108" t="s">
        <v>336</v>
      </c>
      <c r="C205" s="109" t="s">
        <v>443</v>
      </c>
      <c r="D205" s="109" t="s">
        <v>335</v>
      </c>
      <c r="E205" s="67" t="s">
        <v>603</v>
      </c>
      <c r="F205" s="67" t="s">
        <v>331</v>
      </c>
      <c r="G205" s="389">
        <v>42155</v>
      </c>
      <c r="H205" s="68">
        <v>361.53000000000003</v>
      </c>
      <c r="J205" s="27">
        <f t="shared" si="52"/>
        <v>5</v>
      </c>
      <c r="K205" s="27">
        <v>1</v>
      </c>
      <c r="L205"/>
      <c r="M205"/>
      <c r="N205"/>
      <c r="O205"/>
      <c r="P205"/>
      <c r="Q205"/>
      <c r="R205"/>
      <c r="S205"/>
      <c r="T205"/>
      <c r="U205"/>
      <c r="V205"/>
      <c r="W205"/>
    </row>
    <row r="206" spans="1:23" x14ac:dyDescent="0.25">
      <c r="A206" s="67">
        <v>183</v>
      </c>
      <c r="B206" s="108" t="s">
        <v>333</v>
      </c>
      <c r="C206" s="67" t="s">
        <v>444</v>
      </c>
      <c r="D206" s="67" t="s">
        <v>335</v>
      </c>
      <c r="E206" s="67" t="s">
        <v>324</v>
      </c>
      <c r="F206" s="67" t="s">
        <v>330</v>
      </c>
      <c r="G206" s="98">
        <v>42113</v>
      </c>
      <c r="H206" s="68">
        <v>452.49</v>
      </c>
      <c r="J206" s="27">
        <f t="shared" si="52"/>
        <v>4</v>
      </c>
      <c r="K206" s="27">
        <v>1</v>
      </c>
      <c r="L206"/>
      <c r="M206"/>
      <c r="N206"/>
      <c r="O206"/>
      <c r="P206"/>
      <c r="Q206"/>
      <c r="R206"/>
      <c r="S206"/>
      <c r="T206"/>
      <c r="U206"/>
      <c r="V206"/>
      <c r="W206"/>
    </row>
    <row r="207" spans="1:23" x14ac:dyDescent="0.25">
      <c r="A207" s="67">
        <v>184</v>
      </c>
      <c r="B207" s="108" t="s">
        <v>333</v>
      </c>
      <c r="C207" s="393" t="s">
        <v>445</v>
      </c>
      <c r="D207" s="393" t="s">
        <v>335</v>
      </c>
      <c r="E207" s="67" t="s">
        <v>327</v>
      </c>
      <c r="F207" s="109" t="s">
        <v>330</v>
      </c>
      <c r="G207" s="391">
        <v>42113</v>
      </c>
      <c r="H207" s="68">
        <v>452.49</v>
      </c>
      <c r="J207" s="27">
        <f t="shared" si="52"/>
        <v>4</v>
      </c>
      <c r="K207" s="27">
        <v>1</v>
      </c>
      <c r="L207"/>
      <c r="M207"/>
      <c r="N207"/>
      <c r="O207"/>
      <c r="P207"/>
      <c r="Q207"/>
      <c r="R207"/>
      <c r="S207"/>
      <c r="T207"/>
      <c r="U207"/>
      <c r="V207"/>
      <c r="W207"/>
    </row>
    <row r="208" spans="1:23" x14ac:dyDescent="0.25">
      <c r="A208" s="67">
        <v>185</v>
      </c>
      <c r="B208" s="108" t="s">
        <v>336</v>
      </c>
      <c r="C208" s="393" t="s">
        <v>445</v>
      </c>
      <c r="D208" s="393" t="s">
        <v>335</v>
      </c>
      <c r="E208" s="67" t="s">
        <v>327</v>
      </c>
      <c r="F208" s="67" t="s">
        <v>331</v>
      </c>
      <c r="G208" s="98">
        <v>42155</v>
      </c>
      <c r="H208" s="68">
        <v>361.53000000000003</v>
      </c>
      <c r="J208" s="27">
        <f t="shared" si="52"/>
        <v>5</v>
      </c>
      <c r="K208" s="27">
        <v>1</v>
      </c>
      <c r="L208"/>
      <c r="M208"/>
      <c r="N208"/>
      <c r="O208"/>
      <c r="P208"/>
      <c r="Q208"/>
      <c r="R208"/>
      <c r="S208"/>
      <c r="T208"/>
      <c r="U208"/>
      <c r="V208"/>
      <c r="W208"/>
    </row>
    <row r="209" spans="1:23" x14ac:dyDescent="0.25">
      <c r="A209" s="67">
        <v>186</v>
      </c>
      <c r="B209" s="108" t="s">
        <v>333</v>
      </c>
      <c r="C209" s="393" t="s">
        <v>446</v>
      </c>
      <c r="D209" s="393" t="s">
        <v>335</v>
      </c>
      <c r="E209" s="67" t="s">
        <v>326</v>
      </c>
      <c r="F209" s="109" t="s">
        <v>330</v>
      </c>
      <c r="G209" s="392">
        <v>42113</v>
      </c>
      <c r="H209" s="68">
        <v>452.49</v>
      </c>
      <c r="J209" s="27">
        <f t="shared" si="52"/>
        <v>4</v>
      </c>
      <c r="K209" s="27">
        <v>1</v>
      </c>
      <c r="L209"/>
      <c r="M209"/>
      <c r="N209"/>
      <c r="O209"/>
      <c r="P209"/>
      <c r="Q209"/>
      <c r="R209"/>
      <c r="S209"/>
      <c r="T209"/>
      <c r="U209"/>
      <c r="V209"/>
      <c r="W209"/>
    </row>
    <row r="210" spans="1:23" s="28" customFormat="1" x14ac:dyDescent="0.25">
      <c r="A210" s="67">
        <v>187</v>
      </c>
      <c r="B210" s="108" t="s">
        <v>336</v>
      </c>
      <c r="C210" s="393" t="s">
        <v>446</v>
      </c>
      <c r="D210" s="393" t="s">
        <v>335</v>
      </c>
      <c r="E210" s="110" t="s">
        <v>326</v>
      </c>
      <c r="F210" s="67" t="s">
        <v>331</v>
      </c>
      <c r="G210" s="98">
        <v>42155</v>
      </c>
      <c r="H210" s="68">
        <v>361.53000000000003</v>
      </c>
      <c r="I210" s="27"/>
      <c r="J210" s="27">
        <f t="shared" si="52"/>
        <v>5</v>
      </c>
      <c r="K210" s="27">
        <v>1</v>
      </c>
    </row>
    <row r="211" spans="1:23" s="28" customFormat="1" x14ac:dyDescent="0.25">
      <c r="A211" s="67">
        <v>188</v>
      </c>
      <c r="B211" s="108" t="s">
        <v>333</v>
      </c>
      <c r="C211" s="393" t="s">
        <v>447</v>
      </c>
      <c r="D211" s="393" t="s">
        <v>335</v>
      </c>
      <c r="E211" s="110" t="s">
        <v>603</v>
      </c>
      <c r="F211" s="109" t="s">
        <v>330</v>
      </c>
      <c r="G211" s="392">
        <v>42113</v>
      </c>
      <c r="H211" s="68">
        <v>452.49</v>
      </c>
      <c r="I211" s="27"/>
      <c r="J211" s="27">
        <f t="shared" si="52"/>
        <v>4</v>
      </c>
      <c r="K211" s="27">
        <v>1</v>
      </c>
    </row>
    <row r="212" spans="1:23" s="28" customFormat="1" x14ac:dyDescent="0.25">
      <c r="A212" s="67">
        <v>189</v>
      </c>
      <c r="B212" s="108" t="s">
        <v>336</v>
      </c>
      <c r="C212" s="393" t="s">
        <v>447</v>
      </c>
      <c r="D212" s="393" t="s">
        <v>335</v>
      </c>
      <c r="E212" s="67" t="s">
        <v>603</v>
      </c>
      <c r="F212" s="67" t="s">
        <v>331</v>
      </c>
      <c r="G212" s="98">
        <v>42155</v>
      </c>
      <c r="H212" s="68">
        <v>361.53000000000003</v>
      </c>
      <c r="I212" s="27"/>
      <c r="J212" s="27">
        <f t="shared" si="52"/>
        <v>5</v>
      </c>
      <c r="K212" s="27">
        <v>1</v>
      </c>
    </row>
    <row r="213" spans="1:23" s="28" customFormat="1" x14ac:dyDescent="0.25">
      <c r="A213" s="67">
        <v>190</v>
      </c>
      <c r="B213" s="108" t="s">
        <v>333</v>
      </c>
      <c r="C213" s="393" t="s">
        <v>448</v>
      </c>
      <c r="D213" s="393" t="s">
        <v>335</v>
      </c>
      <c r="E213" s="67" t="s">
        <v>323</v>
      </c>
      <c r="F213" s="109" t="s">
        <v>330</v>
      </c>
      <c r="G213" s="392">
        <v>42113</v>
      </c>
      <c r="H213" s="68">
        <v>452.49</v>
      </c>
      <c r="I213" s="27"/>
      <c r="J213" s="27">
        <f t="shared" si="52"/>
        <v>4</v>
      </c>
      <c r="K213" s="27">
        <v>1</v>
      </c>
    </row>
    <row r="214" spans="1:23" x14ac:dyDescent="0.25">
      <c r="A214" s="67">
        <v>191</v>
      </c>
      <c r="B214" s="108" t="s">
        <v>333</v>
      </c>
      <c r="C214" s="393" t="s">
        <v>449</v>
      </c>
      <c r="D214" s="393" t="s">
        <v>335</v>
      </c>
      <c r="E214" s="67" t="s">
        <v>325</v>
      </c>
      <c r="F214" s="67" t="s">
        <v>330</v>
      </c>
      <c r="G214" s="98">
        <v>42113</v>
      </c>
      <c r="H214" s="68">
        <v>452.49</v>
      </c>
      <c r="J214" s="27">
        <f t="shared" si="52"/>
        <v>4</v>
      </c>
      <c r="K214" s="27">
        <v>1</v>
      </c>
      <c r="L214"/>
      <c r="M214"/>
      <c r="N214"/>
      <c r="O214"/>
      <c r="P214"/>
      <c r="Q214"/>
      <c r="R214"/>
      <c r="S214"/>
      <c r="T214"/>
      <c r="U214"/>
      <c r="V214"/>
      <c r="W214"/>
    </row>
    <row r="215" spans="1:23" x14ac:dyDescent="0.25">
      <c r="A215" s="67">
        <v>193</v>
      </c>
      <c r="B215" s="108" t="s">
        <v>333</v>
      </c>
      <c r="C215" s="393" t="s">
        <v>450</v>
      </c>
      <c r="D215" s="393" t="s">
        <v>335</v>
      </c>
      <c r="E215" s="67" t="s">
        <v>321</v>
      </c>
      <c r="F215" s="109" t="s">
        <v>330</v>
      </c>
      <c r="G215" s="392">
        <v>42113</v>
      </c>
      <c r="H215" s="68">
        <v>452.49</v>
      </c>
      <c r="J215" s="27">
        <f t="shared" si="52"/>
        <v>4</v>
      </c>
      <c r="K215" s="27">
        <v>1</v>
      </c>
      <c r="L215"/>
      <c r="M215"/>
      <c r="N215"/>
      <c r="O215"/>
      <c r="P215"/>
      <c r="Q215"/>
      <c r="R215"/>
      <c r="S215"/>
      <c r="T215"/>
      <c r="U215"/>
      <c r="V215"/>
      <c r="W215"/>
    </row>
    <row r="216" spans="1:23" x14ac:dyDescent="0.25">
      <c r="A216" s="67">
        <v>194</v>
      </c>
      <c r="B216" s="108" t="s">
        <v>336</v>
      </c>
      <c r="C216" s="393" t="s">
        <v>450</v>
      </c>
      <c r="D216" s="393" t="s">
        <v>335</v>
      </c>
      <c r="E216" s="67" t="s">
        <v>321</v>
      </c>
      <c r="F216" s="67" t="s">
        <v>331</v>
      </c>
      <c r="G216" s="98">
        <v>42155</v>
      </c>
      <c r="H216" s="68">
        <v>361.53000000000003</v>
      </c>
      <c r="J216" s="27">
        <f t="shared" si="52"/>
        <v>5</v>
      </c>
      <c r="K216" s="27">
        <v>1</v>
      </c>
      <c r="L216"/>
      <c r="M216"/>
      <c r="N216"/>
      <c r="O216"/>
      <c r="P216"/>
      <c r="Q216"/>
      <c r="R216"/>
      <c r="S216"/>
      <c r="T216"/>
      <c r="U216"/>
      <c r="V216"/>
      <c r="W216"/>
    </row>
    <row r="217" spans="1:23" x14ac:dyDescent="0.25">
      <c r="A217" s="67">
        <v>195</v>
      </c>
      <c r="B217" s="108" t="s">
        <v>333</v>
      </c>
      <c r="C217" s="393" t="s">
        <v>451</v>
      </c>
      <c r="D217" s="393" t="s">
        <v>335</v>
      </c>
      <c r="E217" s="67" t="s">
        <v>327</v>
      </c>
      <c r="F217" s="109" t="s">
        <v>330</v>
      </c>
      <c r="G217" s="392">
        <v>42113</v>
      </c>
      <c r="H217" s="68">
        <v>452.49</v>
      </c>
      <c r="J217" s="27">
        <f t="shared" si="52"/>
        <v>4</v>
      </c>
      <c r="K217" s="27">
        <v>1</v>
      </c>
      <c r="L217"/>
      <c r="M217"/>
      <c r="N217"/>
      <c r="O217"/>
      <c r="P217"/>
      <c r="Q217"/>
      <c r="R217"/>
      <c r="S217"/>
      <c r="T217"/>
      <c r="U217"/>
      <c r="V217"/>
      <c r="W217"/>
    </row>
    <row r="218" spans="1:23" x14ac:dyDescent="0.25">
      <c r="A218" s="67">
        <v>196</v>
      </c>
      <c r="B218" s="108" t="s">
        <v>336</v>
      </c>
      <c r="C218" s="393" t="s">
        <v>451</v>
      </c>
      <c r="D218" s="393" t="s">
        <v>335</v>
      </c>
      <c r="E218" s="67" t="s">
        <v>327</v>
      </c>
      <c r="F218" s="67" t="s">
        <v>331</v>
      </c>
      <c r="G218" s="98">
        <v>42155</v>
      </c>
      <c r="H218" s="68">
        <v>361.53000000000003</v>
      </c>
      <c r="J218" s="27">
        <f t="shared" si="52"/>
        <v>5</v>
      </c>
      <c r="K218" s="27">
        <v>1</v>
      </c>
      <c r="L218"/>
      <c r="M218"/>
      <c r="N218"/>
      <c r="O218"/>
      <c r="P218"/>
      <c r="Q218"/>
      <c r="R218"/>
      <c r="S218"/>
      <c r="T218"/>
      <c r="U218"/>
      <c r="V218"/>
      <c r="W218"/>
    </row>
    <row r="219" spans="1:23" x14ac:dyDescent="0.25">
      <c r="A219" s="67">
        <v>198</v>
      </c>
      <c r="B219" s="108" t="s">
        <v>452</v>
      </c>
      <c r="C219" s="393" t="s">
        <v>453</v>
      </c>
      <c r="D219" s="393" t="s">
        <v>335</v>
      </c>
      <c r="E219" s="67" t="s">
        <v>322</v>
      </c>
      <c r="F219" s="109" t="s">
        <v>330</v>
      </c>
      <c r="G219" s="392">
        <v>42135</v>
      </c>
      <c r="H219" s="68">
        <v>844.75499999999988</v>
      </c>
      <c r="J219" s="27">
        <f t="shared" si="52"/>
        <v>5</v>
      </c>
      <c r="K219" s="27">
        <v>1</v>
      </c>
      <c r="L219"/>
      <c r="M219"/>
      <c r="N219"/>
      <c r="O219"/>
      <c r="P219"/>
      <c r="Q219"/>
      <c r="R219"/>
      <c r="S219"/>
      <c r="T219"/>
      <c r="U219"/>
      <c r="V219"/>
      <c r="W219"/>
    </row>
    <row r="220" spans="1:23" x14ac:dyDescent="0.25">
      <c r="A220" s="67">
        <v>199</v>
      </c>
      <c r="B220" s="108" t="s">
        <v>454</v>
      </c>
      <c r="C220" s="393" t="s">
        <v>453</v>
      </c>
      <c r="D220" s="393" t="s">
        <v>335</v>
      </c>
      <c r="E220" s="67" t="s">
        <v>322</v>
      </c>
      <c r="F220" s="67" t="s">
        <v>331</v>
      </c>
      <c r="G220" s="98">
        <v>42252</v>
      </c>
      <c r="H220" s="68">
        <v>1576.8</v>
      </c>
      <c r="J220" s="27">
        <f t="shared" si="52"/>
        <v>9</v>
      </c>
      <c r="K220" s="27">
        <v>1</v>
      </c>
      <c r="L220"/>
      <c r="M220"/>
      <c r="N220"/>
      <c r="O220"/>
      <c r="P220"/>
      <c r="Q220"/>
      <c r="R220"/>
      <c r="S220"/>
      <c r="T220"/>
      <c r="U220"/>
      <c r="V220"/>
      <c r="W220"/>
    </row>
    <row r="221" spans="1:23" x14ac:dyDescent="0.25">
      <c r="A221" s="67">
        <v>200</v>
      </c>
      <c r="B221" s="108" t="s">
        <v>333</v>
      </c>
      <c r="C221" s="393" t="s">
        <v>455</v>
      </c>
      <c r="D221" s="393" t="s">
        <v>335</v>
      </c>
      <c r="E221" s="67" t="s">
        <v>327</v>
      </c>
      <c r="F221" s="109" t="s">
        <v>330</v>
      </c>
      <c r="G221" s="392">
        <v>42141</v>
      </c>
      <c r="H221" s="68">
        <v>426.255</v>
      </c>
      <c r="J221" s="27">
        <f t="shared" si="52"/>
        <v>5</v>
      </c>
      <c r="K221" s="27">
        <v>1</v>
      </c>
      <c r="L221"/>
      <c r="M221"/>
      <c r="N221"/>
      <c r="O221"/>
      <c r="P221"/>
      <c r="Q221"/>
      <c r="R221"/>
      <c r="S221"/>
      <c r="T221"/>
      <c r="U221"/>
      <c r="V221"/>
      <c r="W221"/>
    </row>
    <row r="222" spans="1:23" x14ac:dyDescent="0.25">
      <c r="A222" s="67">
        <v>201</v>
      </c>
      <c r="B222" s="108" t="s">
        <v>336</v>
      </c>
      <c r="C222" s="393" t="s">
        <v>455</v>
      </c>
      <c r="D222" s="393" t="s">
        <v>335</v>
      </c>
      <c r="E222" s="67" t="s">
        <v>327</v>
      </c>
      <c r="F222" s="67" t="s">
        <v>331</v>
      </c>
      <c r="G222" s="404">
        <v>42252</v>
      </c>
      <c r="H222" s="68">
        <v>356.4</v>
      </c>
      <c r="J222" s="27">
        <f t="shared" si="52"/>
        <v>9</v>
      </c>
      <c r="K222" s="27">
        <v>1</v>
      </c>
      <c r="L222"/>
      <c r="M222"/>
      <c r="N222"/>
      <c r="O222"/>
      <c r="P222"/>
      <c r="Q222"/>
      <c r="R222"/>
      <c r="S222"/>
      <c r="T222"/>
      <c r="U222"/>
      <c r="V222"/>
      <c r="W222"/>
    </row>
    <row r="223" spans="1:23" x14ac:dyDescent="0.25">
      <c r="A223" s="67">
        <v>202</v>
      </c>
      <c r="B223" s="108" t="s">
        <v>337</v>
      </c>
      <c r="C223" s="393" t="s">
        <v>456</v>
      </c>
      <c r="D223" s="393" t="s">
        <v>335</v>
      </c>
      <c r="E223" s="67" t="s">
        <v>326</v>
      </c>
      <c r="F223" s="109" t="s">
        <v>330</v>
      </c>
      <c r="G223" s="392">
        <v>42141</v>
      </c>
      <c r="H223" s="68">
        <v>426.255</v>
      </c>
      <c r="J223" s="27">
        <f t="shared" si="52"/>
        <v>5</v>
      </c>
      <c r="K223" s="27">
        <v>1</v>
      </c>
      <c r="L223"/>
      <c r="M223"/>
      <c r="N223"/>
      <c r="O223"/>
      <c r="P223"/>
      <c r="Q223"/>
      <c r="R223"/>
      <c r="S223"/>
      <c r="T223"/>
      <c r="U223"/>
      <c r="V223"/>
      <c r="W223"/>
    </row>
    <row r="224" spans="1:23" x14ac:dyDescent="0.25">
      <c r="A224" s="67">
        <v>203</v>
      </c>
      <c r="B224" s="108" t="s">
        <v>457</v>
      </c>
      <c r="C224" s="393" t="s">
        <v>456</v>
      </c>
      <c r="D224" s="393" t="s">
        <v>335</v>
      </c>
      <c r="E224" s="67" t="s">
        <v>326</v>
      </c>
      <c r="F224" s="67" t="s">
        <v>331</v>
      </c>
      <c r="G224" s="404">
        <v>42155</v>
      </c>
      <c r="H224" s="68">
        <v>339.85500000000002</v>
      </c>
      <c r="J224" s="27">
        <f t="shared" si="52"/>
        <v>5</v>
      </c>
      <c r="K224" s="27">
        <v>1</v>
      </c>
      <c r="L224"/>
      <c r="M224"/>
      <c r="N224"/>
      <c r="O224"/>
      <c r="P224"/>
      <c r="Q224"/>
      <c r="R224"/>
      <c r="S224"/>
      <c r="T224"/>
      <c r="U224"/>
      <c r="V224"/>
      <c r="W224"/>
    </row>
    <row r="225" spans="1:23" x14ac:dyDescent="0.25">
      <c r="A225" s="67">
        <v>204</v>
      </c>
      <c r="B225" s="108" t="s">
        <v>337</v>
      </c>
      <c r="C225" s="393" t="s">
        <v>458</v>
      </c>
      <c r="D225" s="393" t="s">
        <v>335</v>
      </c>
      <c r="E225" s="67" t="s">
        <v>322</v>
      </c>
      <c r="F225" s="109" t="s">
        <v>330</v>
      </c>
      <c r="G225" s="392">
        <v>42141</v>
      </c>
      <c r="H225" s="68">
        <v>426.255</v>
      </c>
      <c r="J225" s="27">
        <f t="shared" si="52"/>
        <v>5</v>
      </c>
      <c r="K225" s="27">
        <v>1</v>
      </c>
      <c r="L225"/>
      <c r="M225"/>
      <c r="N225"/>
      <c r="O225"/>
      <c r="P225"/>
      <c r="Q225"/>
      <c r="R225"/>
      <c r="S225"/>
      <c r="T225"/>
      <c r="U225"/>
      <c r="V225"/>
      <c r="W225"/>
    </row>
    <row r="226" spans="1:23" x14ac:dyDescent="0.25">
      <c r="A226" s="67">
        <v>205</v>
      </c>
      <c r="B226" s="108" t="s">
        <v>457</v>
      </c>
      <c r="C226" s="394" t="s">
        <v>458</v>
      </c>
      <c r="D226" s="394" t="s">
        <v>335</v>
      </c>
      <c r="E226" s="67" t="s">
        <v>322</v>
      </c>
      <c r="F226" s="394" t="s">
        <v>331</v>
      </c>
      <c r="G226" s="391">
        <v>42155</v>
      </c>
      <c r="H226" s="68">
        <v>339.85500000000002</v>
      </c>
      <c r="J226" s="27">
        <f t="shared" si="52"/>
        <v>5</v>
      </c>
      <c r="K226" s="27">
        <v>1</v>
      </c>
      <c r="L226"/>
      <c r="M226"/>
      <c r="N226"/>
      <c r="O226"/>
      <c r="P226"/>
      <c r="Q226"/>
      <c r="R226"/>
      <c r="S226"/>
      <c r="T226"/>
      <c r="U226"/>
      <c r="V226"/>
      <c r="W226"/>
    </row>
    <row r="227" spans="1:23" s="28" customFormat="1" x14ac:dyDescent="0.25">
      <c r="A227" s="67">
        <v>208</v>
      </c>
      <c r="B227" s="108" t="s">
        <v>459</v>
      </c>
      <c r="C227" s="393" t="s">
        <v>460</v>
      </c>
      <c r="D227" s="393" t="s">
        <v>335</v>
      </c>
      <c r="E227" s="67" t="s">
        <v>320</v>
      </c>
      <c r="F227" s="67" t="s">
        <v>330</v>
      </c>
      <c r="G227" s="389">
        <v>42141</v>
      </c>
      <c r="H227" s="68">
        <v>426.255</v>
      </c>
      <c r="I227" s="27"/>
      <c r="J227" s="27">
        <f t="shared" si="52"/>
        <v>5</v>
      </c>
      <c r="K227" s="27">
        <v>1</v>
      </c>
    </row>
    <row r="228" spans="1:23" s="28" customFormat="1" x14ac:dyDescent="0.25">
      <c r="A228" s="67">
        <v>209</v>
      </c>
      <c r="B228" s="108" t="s">
        <v>459</v>
      </c>
      <c r="C228" s="399" t="s">
        <v>460</v>
      </c>
      <c r="D228" s="399" t="s">
        <v>335</v>
      </c>
      <c r="E228" s="67" t="s">
        <v>320</v>
      </c>
      <c r="F228" s="109" t="s">
        <v>331</v>
      </c>
      <c r="G228" s="390">
        <v>42155</v>
      </c>
      <c r="H228" s="68">
        <v>339.85500000000002</v>
      </c>
      <c r="I228" s="27"/>
      <c r="J228" s="27">
        <f t="shared" si="52"/>
        <v>5</v>
      </c>
      <c r="K228" s="27">
        <v>1</v>
      </c>
    </row>
    <row r="229" spans="1:23" x14ac:dyDescent="0.25">
      <c r="A229" s="67">
        <v>210</v>
      </c>
      <c r="B229" s="108" t="s">
        <v>337</v>
      </c>
      <c r="C229" s="393" t="s">
        <v>461</v>
      </c>
      <c r="D229" s="393" t="s">
        <v>335</v>
      </c>
      <c r="E229" s="67" t="s">
        <v>328</v>
      </c>
      <c r="F229" s="67" t="s">
        <v>330</v>
      </c>
      <c r="G229" s="389">
        <v>42141</v>
      </c>
      <c r="H229" s="68">
        <v>426.255</v>
      </c>
      <c r="J229" s="27">
        <f t="shared" si="52"/>
        <v>5</v>
      </c>
      <c r="K229" s="27">
        <v>1</v>
      </c>
      <c r="L229"/>
      <c r="M229"/>
      <c r="N229"/>
      <c r="O229"/>
      <c r="P229"/>
      <c r="Q229"/>
      <c r="R229"/>
      <c r="S229"/>
      <c r="T229"/>
      <c r="U229"/>
      <c r="V229"/>
      <c r="W229"/>
    </row>
    <row r="230" spans="1:23" x14ac:dyDescent="0.25">
      <c r="A230" s="67">
        <v>211</v>
      </c>
      <c r="B230" s="108" t="s">
        <v>337</v>
      </c>
      <c r="C230" s="399" t="s">
        <v>461</v>
      </c>
      <c r="D230" s="399" t="s">
        <v>335</v>
      </c>
      <c r="E230" s="67" t="s">
        <v>328</v>
      </c>
      <c r="F230" s="109" t="s">
        <v>331</v>
      </c>
      <c r="G230" s="390">
        <v>42155</v>
      </c>
      <c r="H230" s="68">
        <v>339.85500000000002</v>
      </c>
      <c r="J230" s="27">
        <f t="shared" si="52"/>
        <v>5</v>
      </c>
      <c r="K230" s="27">
        <v>1</v>
      </c>
      <c r="L230"/>
      <c r="M230"/>
      <c r="N230"/>
      <c r="O230"/>
      <c r="P230"/>
      <c r="Q230"/>
      <c r="R230"/>
      <c r="S230"/>
      <c r="T230"/>
      <c r="U230"/>
      <c r="V230"/>
      <c r="W230"/>
    </row>
    <row r="231" spans="1:23" x14ac:dyDescent="0.25">
      <c r="A231" s="67">
        <v>212</v>
      </c>
      <c r="B231" s="108" t="s">
        <v>337</v>
      </c>
      <c r="C231" s="393" t="s">
        <v>462</v>
      </c>
      <c r="D231" s="393" t="s">
        <v>335</v>
      </c>
      <c r="E231" s="67" t="s">
        <v>603</v>
      </c>
      <c r="F231" s="67" t="s">
        <v>330</v>
      </c>
      <c r="G231" s="98">
        <v>42141</v>
      </c>
      <c r="H231" s="68">
        <v>426.255</v>
      </c>
      <c r="J231" s="27">
        <f t="shared" si="52"/>
        <v>5</v>
      </c>
      <c r="K231" s="27">
        <v>1</v>
      </c>
      <c r="L231"/>
      <c r="M231"/>
      <c r="N231"/>
      <c r="O231"/>
      <c r="P231"/>
      <c r="Q231"/>
      <c r="R231"/>
      <c r="S231"/>
      <c r="T231"/>
      <c r="U231"/>
      <c r="V231"/>
      <c r="W231"/>
    </row>
    <row r="232" spans="1:23" x14ac:dyDescent="0.25">
      <c r="A232" s="67">
        <v>213</v>
      </c>
      <c r="B232" s="108" t="s">
        <v>337</v>
      </c>
      <c r="C232" s="393" t="s">
        <v>462</v>
      </c>
      <c r="D232" s="393" t="s">
        <v>335</v>
      </c>
      <c r="E232" s="67" t="s">
        <v>603</v>
      </c>
      <c r="F232" s="109" t="s">
        <v>331</v>
      </c>
      <c r="G232" s="391">
        <v>42155</v>
      </c>
      <c r="H232" s="68">
        <v>339.85500000000002</v>
      </c>
      <c r="J232" s="27">
        <f t="shared" si="52"/>
        <v>5</v>
      </c>
      <c r="K232" s="27">
        <v>1</v>
      </c>
      <c r="L232"/>
      <c r="M232"/>
      <c r="N232"/>
      <c r="O232"/>
      <c r="P232"/>
      <c r="Q232"/>
      <c r="R232"/>
      <c r="S232"/>
      <c r="T232"/>
      <c r="U232"/>
      <c r="V232"/>
      <c r="W232"/>
    </row>
    <row r="233" spans="1:23" x14ac:dyDescent="0.25">
      <c r="A233" s="67">
        <v>214</v>
      </c>
      <c r="B233" s="108" t="s">
        <v>337</v>
      </c>
      <c r="C233" s="393" t="s">
        <v>463</v>
      </c>
      <c r="D233" s="393" t="s">
        <v>335</v>
      </c>
      <c r="E233" s="67" t="s">
        <v>326</v>
      </c>
      <c r="F233" s="67" t="s">
        <v>330</v>
      </c>
      <c r="G233" s="98">
        <v>42141</v>
      </c>
      <c r="H233" s="68">
        <v>426.255</v>
      </c>
      <c r="J233" s="27">
        <f t="shared" si="52"/>
        <v>5</v>
      </c>
      <c r="K233" s="27">
        <v>1</v>
      </c>
      <c r="L233"/>
      <c r="M233"/>
      <c r="N233"/>
      <c r="O233"/>
      <c r="P233"/>
      <c r="Q233"/>
      <c r="R233"/>
      <c r="S233"/>
      <c r="T233"/>
      <c r="U233"/>
      <c r="V233"/>
      <c r="W233"/>
    </row>
    <row r="234" spans="1:23" x14ac:dyDescent="0.25">
      <c r="A234" s="67">
        <v>215</v>
      </c>
      <c r="B234" s="108" t="s">
        <v>457</v>
      </c>
      <c r="C234" s="393" t="s">
        <v>463</v>
      </c>
      <c r="D234" s="393" t="s">
        <v>335</v>
      </c>
      <c r="E234" s="67" t="s">
        <v>326</v>
      </c>
      <c r="F234" s="109" t="s">
        <v>331</v>
      </c>
      <c r="G234" s="391">
        <v>42155</v>
      </c>
      <c r="H234" s="68">
        <v>319.46999999999997</v>
      </c>
      <c r="J234" s="27">
        <f t="shared" si="52"/>
        <v>5</v>
      </c>
      <c r="K234" s="27">
        <v>1</v>
      </c>
      <c r="L234"/>
      <c r="M234"/>
      <c r="N234"/>
      <c r="O234"/>
      <c r="P234"/>
      <c r="Q234"/>
      <c r="R234"/>
      <c r="S234"/>
      <c r="T234"/>
      <c r="U234"/>
      <c r="V234"/>
      <c r="W234"/>
    </row>
    <row r="235" spans="1:23" x14ac:dyDescent="0.25">
      <c r="A235" s="67">
        <v>216</v>
      </c>
      <c r="B235" s="108" t="s">
        <v>337</v>
      </c>
      <c r="C235" s="393" t="s">
        <v>464</v>
      </c>
      <c r="D235" s="393" t="s">
        <v>335</v>
      </c>
      <c r="E235" s="67" t="s">
        <v>319</v>
      </c>
      <c r="F235" s="67" t="s">
        <v>330</v>
      </c>
      <c r="G235" s="389">
        <v>42141</v>
      </c>
      <c r="H235" s="68">
        <v>426.255</v>
      </c>
      <c r="J235" s="27">
        <f t="shared" ref="J235:J266" si="53">MONTH(G235)</f>
        <v>5</v>
      </c>
      <c r="K235" s="27">
        <v>1</v>
      </c>
      <c r="L235"/>
      <c r="M235"/>
      <c r="N235"/>
      <c r="O235"/>
      <c r="P235"/>
      <c r="Q235"/>
      <c r="R235"/>
      <c r="S235"/>
      <c r="T235"/>
      <c r="U235"/>
      <c r="V235"/>
      <c r="W235"/>
    </row>
    <row r="236" spans="1:23" x14ac:dyDescent="0.25">
      <c r="A236" s="67">
        <v>217</v>
      </c>
      <c r="B236" s="108" t="s">
        <v>337</v>
      </c>
      <c r="C236" s="393" t="s">
        <v>464</v>
      </c>
      <c r="D236" s="393" t="s">
        <v>335</v>
      </c>
      <c r="E236" s="67" t="s">
        <v>319</v>
      </c>
      <c r="F236" s="109" t="s">
        <v>331</v>
      </c>
      <c r="G236" s="391">
        <v>42155</v>
      </c>
      <c r="H236" s="68">
        <v>339.85500000000002</v>
      </c>
      <c r="J236" s="27">
        <f t="shared" si="53"/>
        <v>5</v>
      </c>
      <c r="K236" s="27">
        <v>1</v>
      </c>
      <c r="L236"/>
      <c r="M236"/>
      <c r="N236"/>
      <c r="O236"/>
      <c r="P236"/>
      <c r="Q236"/>
      <c r="R236"/>
      <c r="S236"/>
      <c r="T236"/>
      <c r="U236"/>
      <c r="V236"/>
      <c r="W236"/>
    </row>
    <row r="237" spans="1:23" s="28" customFormat="1" x14ac:dyDescent="0.25">
      <c r="A237" s="67">
        <v>218</v>
      </c>
      <c r="B237" s="108" t="s">
        <v>333</v>
      </c>
      <c r="C237" s="393" t="s">
        <v>465</v>
      </c>
      <c r="D237" s="393" t="s">
        <v>335</v>
      </c>
      <c r="E237" s="67" t="s">
        <v>326</v>
      </c>
      <c r="F237" s="67" t="s">
        <v>330</v>
      </c>
      <c r="G237" s="389">
        <v>42286</v>
      </c>
      <c r="H237" s="68">
        <v>557.41</v>
      </c>
      <c r="I237" s="27"/>
      <c r="J237" s="27">
        <f t="shared" si="53"/>
        <v>10</v>
      </c>
      <c r="K237" s="27">
        <v>1</v>
      </c>
    </row>
    <row r="238" spans="1:23" s="28" customFormat="1" x14ac:dyDescent="0.25">
      <c r="A238" s="67">
        <v>219</v>
      </c>
      <c r="B238" s="108" t="s">
        <v>333</v>
      </c>
      <c r="C238" s="393" t="s">
        <v>465</v>
      </c>
      <c r="D238" s="393" t="s">
        <v>335</v>
      </c>
      <c r="E238" s="67" t="s">
        <v>326</v>
      </c>
      <c r="F238" s="109" t="s">
        <v>331</v>
      </c>
      <c r="G238" s="391">
        <v>42155</v>
      </c>
      <c r="H238" s="68">
        <v>361.53000000000003</v>
      </c>
      <c r="I238" s="27"/>
      <c r="J238" s="27">
        <f t="shared" si="53"/>
        <v>5</v>
      </c>
      <c r="K238" s="27">
        <v>1</v>
      </c>
    </row>
    <row r="239" spans="1:23" x14ac:dyDescent="0.25">
      <c r="A239" s="67">
        <v>220</v>
      </c>
      <c r="B239" s="108" t="s">
        <v>333</v>
      </c>
      <c r="C239" s="393" t="s">
        <v>466</v>
      </c>
      <c r="D239" s="393" t="s">
        <v>335</v>
      </c>
      <c r="E239" s="67" t="s">
        <v>327</v>
      </c>
      <c r="F239" s="67" t="s">
        <v>330</v>
      </c>
      <c r="G239" s="389">
        <v>42286</v>
      </c>
      <c r="H239" s="68">
        <v>557.41</v>
      </c>
      <c r="J239" s="27">
        <f t="shared" si="53"/>
        <v>10</v>
      </c>
      <c r="K239" s="27">
        <v>1</v>
      </c>
      <c r="L239"/>
      <c r="M239"/>
      <c r="N239"/>
      <c r="O239"/>
      <c r="P239"/>
      <c r="Q239"/>
      <c r="R239"/>
      <c r="S239"/>
      <c r="T239"/>
      <c r="U239"/>
      <c r="V239"/>
      <c r="W239"/>
    </row>
    <row r="240" spans="1:23" x14ac:dyDescent="0.25">
      <c r="A240" s="67">
        <v>221</v>
      </c>
      <c r="B240" s="108" t="s">
        <v>333</v>
      </c>
      <c r="C240" s="393" t="s">
        <v>466</v>
      </c>
      <c r="D240" s="393" t="s">
        <v>335</v>
      </c>
      <c r="E240" s="67" t="s">
        <v>327</v>
      </c>
      <c r="F240" s="109" t="s">
        <v>331</v>
      </c>
      <c r="G240" s="391">
        <v>42155</v>
      </c>
      <c r="H240" s="68">
        <v>361.53000000000003</v>
      </c>
      <c r="J240" s="27">
        <f t="shared" si="53"/>
        <v>5</v>
      </c>
      <c r="K240" s="27">
        <v>1</v>
      </c>
      <c r="L240"/>
      <c r="M240"/>
      <c r="N240"/>
      <c r="O240"/>
      <c r="P240"/>
      <c r="Q240"/>
      <c r="R240"/>
      <c r="S240"/>
      <c r="T240"/>
      <c r="U240"/>
      <c r="V240"/>
      <c r="W240"/>
    </row>
    <row r="241" spans="1:23" x14ac:dyDescent="0.25">
      <c r="A241" s="67">
        <v>222</v>
      </c>
      <c r="B241" s="108" t="s">
        <v>333</v>
      </c>
      <c r="C241" s="393" t="s">
        <v>467</v>
      </c>
      <c r="D241" s="393" t="s">
        <v>335</v>
      </c>
      <c r="E241" s="67" t="s">
        <v>603</v>
      </c>
      <c r="F241" s="67" t="s">
        <v>330</v>
      </c>
      <c r="G241" s="389">
        <v>42286</v>
      </c>
      <c r="H241" s="68">
        <v>557.41</v>
      </c>
      <c r="J241" s="27">
        <f t="shared" si="53"/>
        <v>10</v>
      </c>
      <c r="K241" s="27">
        <v>1</v>
      </c>
      <c r="L241"/>
      <c r="M241"/>
      <c r="N241"/>
      <c r="O241"/>
      <c r="P241"/>
      <c r="Q241"/>
      <c r="R241"/>
      <c r="S241"/>
      <c r="T241"/>
      <c r="U241"/>
      <c r="V241"/>
      <c r="W241"/>
    </row>
    <row r="242" spans="1:23" x14ac:dyDescent="0.25">
      <c r="A242" s="67">
        <v>223</v>
      </c>
      <c r="B242" s="108" t="s">
        <v>333</v>
      </c>
      <c r="C242" s="393" t="s">
        <v>467</v>
      </c>
      <c r="D242" s="393" t="s">
        <v>335</v>
      </c>
      <c r="E242" s="67" t="s">
        <v>603</v>
      </c>
      <c r="F242" s="67" t="s">
        <v>331</v>
      </c>
      <c r="G242" s="389">
        <v>42155</v>
      </c>
      <c r="H242" s="68">
        <v>361.53000000000003</v>
      </c>
      <c r="J242" s="27">
        <f t="shared" si="53"/>
        <v>5</v>
      </c>
      <c r="K242" s="27">
        <v>1</v>
      </c>
      <c r="L242"/>
      <c r="M242"/>
      <c r="N242"/>
      <c r="O242"/>
      <c r="P242"/>
      <c r="Q242"/>
      <c r="R242"/>
      <c r="S242"/>
      <c r="T242"/>
      <c r="U242"/>
      <c r="V242"/>
      <c r="W242"/>
    </row>
    <row r="243" spans="1:23" x14ac:dyDescent="0.25">
      <c r="A243" s="67">
        <v>224</v>
      </c>
      <c r="B243" s="108" t="s">
        <v>333</v>
      </c>
      <c r="C243" s="393" t="s">
        <v>468</v>
      </c>
      <c r="D243" s="393" t="s">
        <v>335</v>
      </c>
      <c r="E243" s="67" t="s">
        <v>320</v>
      </c>
      <c r="F243" s="109" t="s">
        <v>330</v>
      </c>
      <c r="G243" s="391">
        <v>42286</v>
      </c>
      <c r="H243" s="68">
        <v>557.41</v>
      </c>
      <c r="J243" s="27">
        <f t="shared" si="53"/>
        <v>10</v>
      </c>
      <c r="K243" s="27">
        <v>1</v>
      </c>
      <c r="L243"/>
      <c r="M243"/>
      <c r="N243"/>
      <c r="O243"/>
      <c r="P243"/>
      <c r="Q243"/>
      <c r="R243"/>
      <c r="S243"/>
      <c r="T243"/>
      <c r="U243"/>
      <c r="V243"/>
      <c r="W243"/>
    </row>
    <row r="244" spans="1:23" x14ac:dyDescent="0.25">
      <c r="A244" s="67">
        <v>225</v>
      </c>
      <c r="B244" s="108" t="s">
        <v>333</v>
      </c>
      <c r="C244" s="393" t="s">
        <v>468</v>
      </c>
      <c r="D244" s="393" t="s">
        <v>335</v>
      </c>
      <c r="E244" s="67" t="s">
        <v>320</v>
      </c>
      <c r="F244" s="67" t="s">
        <v>331</v>
      </c>
      <c r="G244" s="389">
        <v>42155</v>
      </c>
      <c r="H244" s="68">
        <v>361.53000000000003</v>
      </c>
      <c r="J244" s="27">
        <f t="shared" si="53"/>
        <v>5</v>
      </c>
      <c r="K244" s="27">
        <v>1</v>
      </c>
      <c r="L244"/>
      <c r="M244"/>
      <c r="N244"/>
      <c r="O244"/>
      <c r="P244"/>
      <c r="Q244"/>
      <c r="R244"/>
      <c r="S244"/>
      <c r="T244"/>
      <c r="U244"/>
      <c r="V244"/>
      <c r="W244"/>
    </row>
    <row r="245" spans="1:23" x14ac:dyDescent="0.25">
      <c r="A245" s="67">
        <v>226</v>
      </c>
      <c r="B245" s="108" t="s">
        <v>333</v>
      </c>
      <c r="C245" s="393" t="s">
        <v>469</v>
      </c>
      <c r="D245" s="393" t="s">
        <v>335</v>
      </c>
      <c r="E245" s="67" t="s">
        <v>322</v>
      </c>
      <c r="F245" s="109" t="s">
        <v>330</v>
      </c>
      <c r="G245" s="391">
        <v>42286</v>
      </c>
      <c r="H245" s="68">
        <v>557.41</v>
      </c>
      <c r="J245" s="27">
        <f t="shared" si="53"/>
        <v>10</v>
      </c>
      <c r="K245" s="27">
        <v>1</v>
      </c>
      <c r="L245"/>
      <c r="M245"/>
      <c r="N245"/>
      <c r="O245"/>
      <c r="P245"/>
      <c r="Q245"/>
      <c r="R245"/>
      <c r="S245"/>
      <c r="T245"/>
      <c r="U245"/>
      <c r="V245"/>
      <c r="W245"/>
    </row>
    <row r="246" spans="1:23" x14ac:dyDescent="0.25">
      <c r="A246" s="67">
        <v>227</v>
      </c>
      <c r="B246" s="108" t="s">
        <v>333</v>
      </c>
      <c r="C246" s="393" t="s">
        <v>469</v>
      </c>
      <c r="D246" s="393" t="s">
        <v>335</v>
      </c>
      <c r="E246" s="67" t="s">
        <v>322</v>
      </c>
      <c r="F246" s="67" t="s">
        <v>331</v>
      </c>
      <c r="G246" s="389">
        <v>42155</v>
      </c>
      <c r="H246" s="68">
        <v>361.53000000000003</v>
      </c>
      <c r="J246" s="27">
        <f t="shared" si="53"/>
        <v>5</v>
      </c>
      <c r="K246" s="27">
        <v>1</v>
      </c>
      <c r="L246"/>
      <c r="M246"/>
      <c r="N246"/>
      <c r="O246"/>
      <c r="P246"/>
      <c r="Q246"/>
      <c r="R246"/>
      <c r="S246"/>
      <c r="T246"/>
      <c r="U246"/>
      <c r="V246"/>
      <c r="W246"/>
    </row>
    <row r="247" spans="1:23" x14ac:dyDescent="0.25">
      <c r="A247" s="67">
        <v>228</v>
      </c>
      <c r="B247" s="108" t="s">
        <v>333</v>
      </c>
      <c r="C247" s="393" t="s">
        <v>470</v>
      </c>
      <c r="D247" s="393" t="s">
        <v>335</v>
      </c>
      <c r="E247" s="67" t="s">
        <v>319</v>
      </c>
      <c r="F247" s="109" t="s">
        <v>330</v>
      </c>
      <c r="G247" s="391">
        <v>42286</v>
      </c>
      <c r="H247" s="68">
        <v>557.41</v>
      </c>
      <c r="J247" s="27">
        <f t="shared" si="53"/>
        <v>10</v>
      </c>
      <c r="K247" s="27">
        <v>1</v>
      </c>
      <c r="L247"/>
      <c r="M247"/>
      <c r="N247"/>
      <c r="O247"/>
      <c r="P247"/>
      <c r="Q247"/>
      <c r="R247"/>
      <c r="S247"/>
      <c r="T247"/>
      <c r="U247"/>
      <c r="V247"/>
      <c r="W247"/>
    </row>
    <row r="248" spans="1:23" x14ac:dyDescent="0.25">
      <c r="A248" s="67">
        <v>229</v>
      </c>
      <c r="B248" s="108" t="s">
        <v>333</v>
      </c>
      <c r="C248" s="393" t="s">
        <v>470</v>
      </c>
      <c r="D248" s="393" t="s">
        <v>335</v>
      </c>
      <c r="E248" s="67" t="s">
        <v>319</v>
      </c>
      <c r="F248" s="67" t="s">
        <v>331</v>
      </c>
      <c r="G248" s="389">
        <v>42155</v>
      </c>
      <c r="H248" s="68">
        <v>361.53000000000003</v>
      </c>
      <c r="J248" s="27">
        <f t="shared" si="53"/>
        <v>5</v>
      </c>
      <c r="K248" s="27">
        <v>1</v>
      </c>
      <c r="L248"/>
      <c r="M248"/>
      <c r="N248"/>
      <c r="O248"/>
      <c r="P248"/>
      <c r="Q248"/>
      <c r="R248"/>
      <c r="S248"/>
      <c r="T248"/>
      <c r="U248"/>
      <c r="V248"/>
      <c r="W248"/>
    </row>
    <row r="249" spans="1:23" x14ac:dyDescent="0.25">
      <c r="A249" s="67">
        <v>230</v>
      </c>
      <c r="B249" s="108" t="s">
        <v>333</v>
      </c>
      <c r="C249" s="393" t="s">
        <v>471</v>
      </c>
      <c r="D249" s="393" t="s">
        <v>335</v>
      </c>
      <c r="E249" s="67" t="s">
        <v>327</v>
      </c>
      <c r="F249" s="109" t="s">
        <v>330</v>
      </c>
      <c r="G249" s="391">
        <v>42286</v>
      </c>
      <c r="H249" s="68">
        <v>557.41</v>
      </c>
      <c r="J249" s="27">
        <f t="shared" si="53"/>
        <v>10</v>
      </c>
      <c r="K249" s="27">
        <v>1</v>
      </c>
      <c r="L249"/>
      <c r="M249"/>
      <c r="N249"/>
      <c r="O249"/>
      <c r="P249"/>
      <c r="Q249"/>
      <c r="R249"/>
      <c r="S249"/>
      <c r="T249"/>
      <c r="U249"/>
      <c r="V249"/>
      <c r="W249"/>
    </row>
    <row r="250" spans="1:23" x14ac:dyDescent="0.25">
      <c r="A250" s="67">
        <v>231</v>
      </c>
      <c r="B250" s="108" t="s">
        <v>333</v>
      </c>
      <c r="C250" s="393" t="s">
        <v>471</v>
      </c>
      <c r="D250" s="393" t="s">
        <v>335</v>
      </c>
      <c r="E250" s="67" t="s">
        <v>327</v>
      </c>
      <c r="F250" s="67" t="s">
        <v>331</v>
      </c>
      <c r="G250" s="389">
        <v>42155</v>
      </c>
      <c r="H250" s="68">
        <v>361.53000000000003</v>
      </c>
      <c r="J250" s="27">
        <f t="shared" si="53"/>
        <v>5</v>
      </c>
      <c r="K250" s="27">
        <v>1</v>
      </c>
      <c r="L250"/>
      <c r="M250"/>
      <c r="N250"/>
      <c r="O250"/>
      <c r="P250"/>
      <c r="Q250"/>
      <c r="R250"/>
      <c r="S250"/>
      <c r="T250"/>
      <c r="U250"/>
      <c r="V250"/>
      <c r="W250"/>
    </row>
    <row r="251" spans="1:23" x14ac:dyDescent="0.25">
      <c r="A251" s="67">
        <v>232</v>
      </c>
      <c r="B251" s="108" t="s">
        <v>333</v>
      </c>
      <c r="C251" s="393" t="s">
        <v>472</v>
      </c>
      <c r="D251" s="393" t="s">
        <v>335</v>
      </c>
      <c r="E251" s="67" t="s">
        <v>319</v>
      </c>
      <c r="F251" s="109" t="s">
        <v>330</v>
      </c>
      <c r="G251" s="391">
        <v>42286</v>
      </c>
      <c r="H251" s="68">
        <v>557.41</v>
      </c>
      <c r="J251" s="27">
        <f t="shared" si="53"/>
        <v>10</v>
      </c>
      <c r="K251" s="27">
        <v>1</v>
      </c>
      <c r="L251"/>
      <c r="M251"/>
      <c r="N251"/>
      <c r="O251"/>
      <c r="P251"/>
      <c r="Q251"/>
      <c r="R251"/>
      <c r="S251"/>
      <c r="T251"/>
      <c r="U251"/>
      <c r="V251"/>
      <c r="W251"/>
    </row>
    <row r="252" spans="1:23" x14ac:dyDescent="0.25">
      <c r="A252" s="67">
        <v>233</v>
      </c>
      <c r="B252" s="108" t="s">
        <v>333</v>
      </c>
      <c r="C252" s="393" t="s">
        <v>472</v>
      </c>
      <c r="D252" s="393" t="s">
        <v>335</v>
      </c>
      <c r="E252" s="67" t="s">
        <v>319</v>
      </c>
      <c r="F252" s="67" t="s">
        <v>331</v>
      </c>
      <c r="G252" s="389">
        <v>42155</v>
      </c>
      <c r="H252" s="68">
        <v>361.53000000000003</v>
      </c>
      <c r="J252" s="27">
        <f t="shared" si="53"/>
        <v>5</v>
      </c>
      <c r="K252" s="27">
        <v>1</v>
      </c>
      <c r="L252"/>
      <c r="M252"/>
      <c r="N252"/>
      <c r="O252"/>
      <c r="P252"/>
      <c r="Q252"/>
      <c r="R252"/>
      <c r="S252"/>
      <c r="T252"/>
      <c r="U252"/>
      <c r="V252"/>
      <c r="W252"/>
    </row>
    <row r="253" spans="1:23" x14ac:dyDescent="0.25">
      <c r="A253" s="67">
        <v>234</v>
      </c>
      <c r="B253" s="108" t="s">
        <v>333</v>
      </c>
      <c r="C253" s="393" t="s">
        <v>473</v>
      </c>
      <c r="D253" s="393" t="s">
        <v>335</v>
      </c>
      <c r="E253" s="67" t="s">
        <v>327</v>
      </c>
      <c r="F253" s="109" t="s">
        <v>330</v>
      </c>
      <c r="G253" s="391">
        <v>42286</v>
      </c>
      <c r="H253" s="68">
        <v>557.41</v>
      </c>
      <c r="J253" s="27">
        <f t="shared" si="53"/>
        <v>10</v>
      </c>
      <c r="K253" s="27">
        <v>1</v>
      </c>
      <c r="L253"/>
      <c r="M253"/>
      <c r="N253"/>
      <c r="O253"/>
      <c r="P253"/>
      <c r="Q253"/>
      <c r="R253"/>
      <c r="S253"/>
      <c r="T253"/>
      <c r="U253"/>
      <c r="V253"/>
      <c r="W253"/>
    </row>
    <row r="254" spans="1:23" x14ac:dyDescent="0.25">
      <c r="A254" s="67">
        <v>235</v>
      </c>
      <c r="B254" s="108" t="s">
        <v>333</v>
      </c>
      <c r="C254" s="393" t="s">
        <v>473</v>
      </c>
      <c r="D254" s="393" t="s">
        <v>335</v>
      </c>
      <c r="E254" s="67" t="s">
        <v>327</v>
      </c>
      <c r="F254" s="67" t="s">
        <v>331</v>
      </c>
      <c r="G254" s="389">
        <v>42155</v>
      </c>
      <c r="H254" s="68">
        <v>361.53000000000003</v>
      </c>
      <c r="J254" s="27">
        <f t="shared" si="53"/>
        <v>5</v>
      </c>
      <c r="K254" s="27">
        <v>1</v>
      </c>
      <c r="L254"/>
      <c r="M254"/>
      <c r="N254"/>
      <c r="O254"/>
      <c r="P254"/>
      <c r="Q254"/>
      <c r="R254"/>
      <c r="S254"/>
      <c r="T254"/>
      <c r="U254"/>
      <c r="V254"/>
      <c r="W254"/>
    </row>
    <row r="255" spans="1:23" x14ac:dyDescent="0.25">
      <c r="A255" s="67">
        <v>238</v>
      </c>
      <c r="B255" s="108" t="s">
        <v>333</v>
      </c>
      <c r="C255" s="393" t="s">
        <v>474</v>
      </c>
      <c r="D255" s="393" t="s">
        <v>335</v>
      </c>
      <c r="E255" s="67" t="s">
        <v>321</v>
      </c>
      <c r="F255" s="109" t="s">
        <v>330</v>
      </c>
      <c r="G255" s="391">
        <v>42281</v>
      </c>
      <c r="H255" s="68">
        <v>456.19</v>
      </c>
      <c r="J255" s="27">
        <f t="shared" si="53"/>
        <v>10</v>
      </c>
      <c r="K255" s="27">
        <v>1</v>
      </c>
      <c r="L255"/>
      <c r="M255"/>
      <c r="N255"/>
      <c r="O255"/>
      <c r="P255"/>
      <c r="Q255"/>
      <c r="R255"/>
      <c r="S255"/>
      <c r="T255"/>
      <c r="U255"/>
      <c r="V255"/>
      <c r="W255"/>
    </row>
    <row r="256" spans="1:23" s="28" customFormat="1" x14ac:dyDescent="0.25">
      <c r="A256" s="67">
        <v>239</v>
      </c>
      <c r="B256" s="108" t="s">
        <v>336</v>
      </c>
      <c r="C256" s="393" t="s">
        <v>474</v>
      </c>
      <c r="D256" s="393" t="s">
        <v>335</v>
      </c>
      <c r="E256" s="110" t="s">
        <v>321</v>
      </c>
      <c r="F256" s="67" t="s">
        <v>331</v>
      </c>
      <c r="G256" s="389">
        <v>42155</v>
      </c>
      <c r="H256" s="68">
        <v>341.47500000000002</v>
      </c>
      <c r="I256" s="27"/>
      <c r="J256" s="27">
        <f t="shared" si="53"/>
        <v>5</v>
      </c>
      <c r="K256" s="27">
        <v>1</v>
      </c>
    </row>
    <row r="257" spans="1:23" s="28" customFormat="1" x14ac:dyDescent="0.25">
      <c r="A257" s="67">
        <v>240</v>
      </c>
      <c r="B257" s="108" t="s">
        <v>457</v>
      </c>
      <c r="C257" s="393" t="s">
        <v>611</v>
      </c>
      <c r="D257" s="393" t="s">
        <v>335</v>
      </c>
      <c r="E257" s="110" t="s">
        <v>320</v>
      </c>
      <c r="F257" s="109" t="s">
        <v>331</v>
      </c>
      <c r="G257" s="391">
        <v>42155</v>
      </c>
      <c r="H257" s="68">
        <v>339.85500000000002</v>
      </c>
      <c r="I257" s="27"/>
      <c r="J257" s="27">
        <f t="shared" si="53"/>
        <v>5</v>
      </c>
      <c r="K257" s="27">
        <v>1</v>
      </c>
    </row>
    <row r="258" spans="1:23" x14ac:dyDescent="0.25">
      <c r="A258" s="67">
        <v>241</v>
      </c>
      <c r="B258" s="108" t="s">
        <v>457</v>
      </c>
      <c r="C258" s="393" t="s">
        <v>612</v>
      </c>
      <c r="D258" s="393" t="s">
        <v>335</v>
      </c>
      <c r="E258" s="67" t="s">
        <v>603</v>
      </c>
      <c r="F258" s="67" t="s">
        <v>331</v>
      </c>
      <c r="G258" s="389">
        <v>42252</v>
      </c>
      <c r="H258" s="68">
        <v>308.88</v>
      </c>
      <c r="J258" s="27">
        <f t="shared" si="53"/>
        <v>9</v>
      </c>
      <c r="K258" s="27">
        <v>1</v>
      </c>
      <c r="L258"/>
      <c r="M258"/>
      <c r="N258"/>
      <c r="O258"/>
      <c r="P258"/>
      <c r="Q258"/>
      <c r="R258"/>
      <c r="S258"/>
      <c r="T258"/>
      <c r="U258"/>
      <c r="V258"/>
      <c r="W258"/>
    </row>
    <row r="259" spans="1:23" x14ac:dyDescent="0.25">
      <c r="A259" s="67">
        <v>242</v>
      </c>
      <c r="B259" s="108" t="s">
        <v>457</v>
      </c>
      <c r="C259" s="393" t="s">
        <v>475</v>
      </c>
      <c r="D259" s="393" t="s">
        <v>335</v>
      </c>
      <c r="E259" s="67" t="s">
        <v>328</v>
      </c>
      <c r="F259" s="109" t="s">
        <v>331</v>
      </c>
      <c r="G259" s="391">
        <v>42155</v>
      </c>
      <c r="H259" s="68">
        <v>339.85500000000002</v>
      </c>
      <c r="J259" s="27">
        <f t="shared" si="53"/>
        <v>5</v>
      </c>
      <c r="K259" s="27">
        <v>1</v>
      </c>
      <c r="L259"/>
      <c r="M259"/>
      <c r="N259"/>
      <c r="O259"/>
      <c r="P259"/>
      <c r="Q259"/>
      <c r="R259"/>
      <c r="S259"/>
      <c r="T259"/>
      <c r="U259"/>
      <c r="V259"/>
      <c r="W259"/>
    </row>
    <row r="260" spans="1:23" x14ac:dyDescent="0.25">
      <c r="A260" s="67">
        <v>243</v>
      </c>
      <c r="B260" s="108" t="s">
        <v>457</v>
      </c>
      <c r="C260" s="393" t="s">
        <v>613</v>
      </c>
      <c r="D260" s="393" t="s">
        <v>335</v>
      </c>
      <c r="E260" s="67" t="s">
        <v>328</v>
      </c>
      <c r="F260" s="67" t="s">
        <v>331</v>
      </c>
      <c r="G260" s="98">
        <v>42155</v>
      </c>
      <c r="H260" s="68">
        <v>320.96999999999997</v>
      </c>
      <c r="J260" s="27">
        <f t="shared" si="53"/>
        <v>5</v>
      </c>
      <c r="K260" s="27">
        <v>1</v>
      </c>
      <c r="L260"/>
      <c r="M260"/>
      <c r="N260"/>
      <c r="O260"/>
      <c r="P260"/>
      <c r="Q260"/>
      <c r="R260"/>
      <c r="S260"/>
      <c r="T260"/>
      <c r="U260"/>
      <c r="V260"/>
      <c r="W260"/>
    </row>
    <row r="261" spans="1:23" x14ac:dyDescent="0.25">
      <c r="A261" s="109">
        <v>244</v>
      </c>
      <c r="B261" s="108" t="s">
        <v>457</v>
      </c>
      <c r="C261" s="67" t="s">
        <v>476</v>
      </c>
      <c r="D261" s="67" t="s">
        <v>335</v>
      </c>
      <c r="E261" s="67" t="s">
        <v>322</v>
      </c>
      <c r="F261" s="109" t="s">
        <v>331</v>
      </c>
      <c r="G261" s="391">
        <v>42155</v>
      </c>
      <c r="H261" s="68">
        <v>339.85500000000002</v>
      </c>
      <c r="J261" s="27">
        <f t="shared" si="53"/>
        <v>5</v>
      </c>
      <c r="K261" s="27">
        <v>1</v>
      </c>
      <c r="L261"/>
      <c r="M261"/>
      <c r="N261"/>
      <c r="O261"/>
      <c r="P261"/>
      <c r="Q261"/>
      <c r="R261"/>
      <c r="S261"/>
      <c r="T261"/>
      <c r="U261"/>
      <c r="V261"/>
      <c r="W261"/>
    </row>
    <row r="262" spans="1:23" x14ac:dyDescent="0.25">
      <c r="A262" s="67">
        <v>245</v>
      </c>
      <c r="B262" s="108" t="s">
        <v>457</v>
      </c>
      <c r="C262" s="393" t="s">
        <v>614</v>
      </c>
      <c r="D262" s="393" t="s">
        <v>335</v>
      </c>
      <c r="E262" s="67" t="s">
        <v>321</v>
      </c>
      <c r="F262" s="67" t="s">
        <v>331</v>
      </c>
      <c r="G262" s="389">
        <v>42155</v>
      </c>
      <c r="H262" s="68">
        <v>361.53000000000003</v>
      </c>
      <c r="J262" s="27">
        <f t="shared" si="53"/>
        <v>5</v>
      </c>
      <c r="K262" s="27">
        <v>1</v>
      </c>
      <c r="L262"/>
      <c r="M262"/>
      <c r="N262"/>
      <c r="O262"/>
      <c r="P262"/>
      <c r="Q262"/>
      <c r="R262"/>
      <c r="S262"/>
      <c r="T262"/>
      <c r="U262"/>
      <c r="V262"/>
      <c r="W262"/>
    </row>
    <row r="263" spans="1:23" x14ac:dyDescent="0.25">
      <c r="A263" s="67">
        <v>246</v>
      </c>
      <c r="B263" s="108" t="s">
        <v>457</v>
      </c>
      <c r="C263" s="393" t="s">
        <v>477</v>
      </c>
      <c r="D263" s="393" t="s">
        <v>335</v>
      </c>
      <c r="E263" s="67" t="s">
        <v>321</v>
      </c>
      <c r="F263" s="109" t="s">
        <v>331</v>
      </c>
      <c r="G263" s="391">
        <v>42155</v>
      </c>
      <c r="H263" s="68">
        <v>320.96999999999997</v>
      </c>
      <c r="J263" s="27">
        <f t="shared" si="53"/>
        <v>5</v>
      </c>
      <c r="K263" s="27">
        <v>1</v>
      </c>
      <c r="L263"/>
      <c r="M263"/>
      <c r="N263"/>
      <c r="O263"/>
      <c r="P263"/>
      <c r="Q263"/>
      <c r="R263"/>
      <c r="S263"/>
      <c r="T263"/>
      <c r="U263"/>
      <c r="V263"/>
      <c r="W263"/>
    </row>
    <row r="264" spans="1:23" x14ac:dyDescent="0.25">
      <c r="A264" s="67">
        <v>247</v>
      </c>
      <c r="B264" s="108" t="s">
        <v>457</v>
      </c>
      <c r="C264" s="393" t="s">
        <v>478</v>
      </c>
      <c r="D264" s="393" t="s">
        <v>335</v>
      </c>
      <c r="E264" s="67" t="s">
        <v>319</v>
      </c>
      <c r="F264" s="67" t="s">
        <v>331</v>
      </c>
      <c r="G264" s="389">
        <v>42155</v>
      </c>
      <c r="H264" s="68">
        <v>339.85500000000002</v>
      </c>
      <c r="J264" s="27">
        <f t="shared" si="53"/>
        <v>5</v>
      </c>
      <c r="K264" s="27">
        <v>1</v>
      </c>
      <c r="L264"/>
      <c r="M264"/>
      <c r="N264"/>
      <c r="O264"/>
      <c r="P264"/>
      <c r="Q264"/>
      <c r="R264"/>
      <c r="S264"/>
      <c r="T264"/>
      <c r="U264"/>
      <c r="V264"/>
      <c r="W264"/>
    </row>
    <row r="265" spans="1:23" x14ac:dyDescent="0.25">
      <c r="A265" s="67">
        <v>248</v>
      </c>
      <c r="B265" s="108" t="s">
        <v>457</v>
      </c>
      <c r="C265" s="393" t="s">
        <v>479</v>
      </c>
      <c r="D265" s="393" t="s">
        <v>335</v>
      </c>
      <c r="E265" s="67" t="s">
        <v>327</v>
      </c>
      <c r="F265" s="109" t="s">
        <v>331</v>
      </c>
      <c r="G265" s="391">
        <v>42155</v>
      </c>
      <c r="H265" s="68">
        <v>339.85500000000002</v>
      </c>
      <c r="J265" s="27">
        <f t="shared" si="53"/>
        <v>5</v>
      </c>
      <c r="K265" s="27">
        <v>1</v>
      </c>
      <c r="L265"/>
      <c r="M265"/>
      <c r="N265"/>
      <c r="O265"/>
      <c r="P265"/>
      <c r="Q265"/>
      <c r="R265"/>
      <c r="S265"/>
      <c r="T265"/>
      <c r="U265"/>
      <c r="V265"/>
      <c r="W265"/>
    </row>
    <row r="266" spans="1:23" s="28" customFormat="1" x14ac:dyDescent="0.25">
      <c r="A266" s="67">
        <v>249</v>
      </c>
      <c r="B266" s="108" t="s">
        <v>333</v>
      </c>
      <c r="C266" s="393" t="s">
        <v>480</v>
      </c>
      <c r="D266" s="393" t="s">
        <v>335</v>
      </c>
      <c r="E266" s="110" t="s">
        <v>323</v>
      </c>
      <c r="F266" s="67" t="s">
        <v>330</v>
      </c>
      <c r="G266" s="98">
        <v>42049</v>
      </c>
      <c r="H266" s="68">
        <v>527.89499999999998</v>
      </c>
      <c r="I266" s="27"/>
      <c r="J266" s="27">
        <f t="shared" si="53"/>
        <v>2</v>
      </c>
      <c r="K266" s="27">
        <v>1</v>
      </c>
    </row>
    <row r="267" spans="1:23" s="28" customFormat="1" x14ac:dyDescent="0.25">
      <c r="A267" s="109">
        <v>250</v>
      </c>
      <c r="B267" s="108" t="s">
        <v>333</v>
      </c>
      <c r="C267" s="109" t="s">
        <v>481</v>
      </c>
      <c r="D267" s="109" t="s">
        <v>335</v>
      </c>
      <c r="E267" s="110" t="s">
        <v>327</v>
      </c>
      <c r="F267" s="109" t="s">
        <v>330</v>
      </c>
      <c r="G267" s="391">
        <v>42049</v>
      </c>
      <c r="H267" s="68">
        <v>527.89499999999998</v>
      </c>
      <c r="I267" s="27"/>
      <c r="J267" s="27">
        <f t="shared" ref="J267:J298" si="54">MONTH(G267)</f>
        <v>2</v>
      </c>
      <c r="K267" s="27">
        <v>1</v>
      </c>
    </row>
    <row r="268" spans="1:23" s="28" customFormat="1" x14ac:dyDescent="0.25">
      <c r="A268" s="67">
        <v>251</v>
      </c>
      <c r="B268" s="108" t="s">
        <v>333</v>
      </c>
      <c r="C268" s="393" t="s">
        <v>482</v>
      </c>
      <c r="D268" s="393" t="s">
        <v>335</v>
      </c>
      <c r="E268" s="110" t="s">
        <v>603</v>
      </c>
      <c r="F268" s="67" t="s">
        <v>330</v>
      </c>
      <c r="G268" s="98">
        <v>42049</v>
      </c>
      <c r="H268" s="68">
        <v>527.89499999999998</v>
      </c>
      <c r="I268" s="27"/>
      <c r="J268" s="27">
        <f t="shared" si="54"/>
        <v>2</v>
      </c>
      <c r="K268" s="27">
        <v>1</v>
      </c>
    </row>
    <row r="269" spans="1:23" s="28" customFormat="1" x14ac:dyDescent="0.25">
      <c r="A269" s="109">
        <v>252</v>
      </c>
      <c r="B269" s="108" t="s">
        <v>333</v>
      </c>
      <c r="C269" s="109" t="s">
        <v>483</v>
      </c>
      <c r="D269" s="109" t="s">
        <v>335</v>
      </c>
      <c r="E269" s="110" t="s">
        <v>323</v>
      </c>
      <c r="F269" s="109" t="s">
        <v>330</v>
      </c>
      <c r="G269" s="391">
        <v>42049</v>
      </c>
      <c r="H269" s="68">
        <v>527.89499999999998</v>
      </c>
      <c r="I269" s="27"/>
      <c r="J269" s="27">
        <f t="shared" si="54"/>
        <v>2</v>
      </c>
      <c r="K269" s="27">
        <v>1</v>
      </c>
    </row>
    <row r="270" spans="1:23" x14ac:dyDescent="0.25">
      <c r="A270" s="67">
        <v>253</v>
      </c>
      <c r="B270" s="108" t="s">
        <v>333</v>
      </c>
      <c r="C270" s="393" t="s">
        <v>484</v>
      </c>
      <c r="D270" s="393" t="s">
        <v>335</v>
      </c>
      <c r="E270" s="67" t="s">
        <v>321</v>
      </c>
      <c r="F270" s="67" t="s">
        <v>330</v>
      </c>
      <c r="G270" s="98">
        <v>42049</v>
      </c>
      <c r="H270" s="68">
        <v>527.89499999999998</v>
      </c>
      <c r="J270" s="27">
        <f t="shared" si="54"/>
        <v>2</v>
      </c>
      <c r="K270" s="27">
        <v>1</v>
      </c>
      <c r="L270"/>
      <c r="M270"/>
      <c r="N270"/>
      <c r="O270"/>
      <c r="P270"/>
      <c r="Q270"/>
      <c r="R270"/>
      <c r="S270"/>
      <c r="T270"/>
      <c r="U270"/>
      <c r="V270"/>
      <c r="W270"/>
    </row>
    <row r="271" spans="1:23" x14ac:dyDescent="0.25">
      <c r="A271" s="399">
        <v>254</v>
      </c>
      <c r="B271" s="405" t="s">
        <v>333</v>
      </c>
      <c r="C271" s="399" t="s">
        <v>485</v>
      </c>
      <c r="D271" s="399" t="s">
        <v>335</v>
      </c>
      <c r="E271" s="67" t="s">
        <v>324</v>
      </c>
      <c r="F271" s="109" t="s">
        <v>330</v>
      </c>
      <c r="G271" s="391">
        <v>42049</v>
      </c>
      <c r="H271" s="406">
        <v>527.89499999999998</v>
      </c>
      <c r="J271" s="27">
        <f t="shared" si="54"/>
        <v>2</v>
      </c>
      <c r="K271" s="27">
        <v>1</v>
      </c>
      <c r="L271"/>
      <c r="M271"/>
      <c r="N271"/>
      <c r="O271"/>
      <c r="P271"/>
      <c r="Q271"/>
      <c r="R271"/>
      <c r="S271"/>
      <c r="T271"/>
      <c r="U271"/>
      <c r="V271"/>
      <c r="W271"/>
    </row>
    <row r="272" spans="1:23" s="28" customFormat="1" x14ac:dyDescent="0.25">
      <c r="A272" s="67">
        <v>255</v>
      </c>
      <c r="B272" s="108" t="s">
        <v>333</v>
      </c>
      <c r="C272" s="393" t="s">
        <v>486</v>
      </c>
      <c r="D272" s="393" t="s">
        <v>335</v>
      </c>
      <c r="E272" s="110" t="s">
        <v>328</v>
      </c>
      <c r="F272" s="67" t="s">
        <v>330</v>
      </c>
      <c r="G272" s="98">
        <v>42077</v>
      </c>
      <c r="H272" s="68">
        <v>393.46500000000003</v>
      </c>
      <c r="I272" s="27"/>
      <c r="J272" s="27">
        <f t="shared" si="54"/>
        <v>3</v>
      </c>
      <c r="K272" s="27">
        <v>1</v>
      </c>
    </row>
    <row r="273" spans="1:23" s="28" customFormat="1" x14ac:dyDescent="0.25">
      <c r="A273" s="109">
        <v>256</v>
      </c>
      <c r="B273" s="108" t="s">
        <v>333</v>
      </c>
      <c r="C273" s="109" t="s">
        <v>487</v>
      </c>
      <c r="D273" s="109" t="s">
        <v>335</v>
      </c>
      <c r="E273" s="110" t="s">
        <v>322</v>
      </c>
      <c r="F273" s="109" t="s">
        <v>330</v>
      </c>
      <c r="G273" s="391">
        <v>42077</v>
      </c>
      <c r="H273" s="68">
        <v>393.46500000000003</v>
      </c>
      <c r="I273" s="27"/>
      <c r="J273" s="27">
        <f t="shared" si="54"/>
        <v>3</v>
      </c>
      <c r="K273" s="27">
        <v>1</v>
      </c>
    </row>
    <row r="274" spans="1:23" s="28" customFormat="1" x14ac:dyDescent="0.25">
      <c r="A274" s="67">
        <v>257</v>
      </c>
      <c r="B274" s="108" t="s">
        <v>333</v>
      </c>
      <c r="C274" s="393" t="s">
        <v>488</v>
      </c>
      <c r="D274" s="393" t="s">
        <v>335</v>
      </c>
      <c r="E274" s="67" t="s">
        <v>323</v>
      </c>
      <c r="F274" s="67" t="s">
        <v>330</v>
      </c>
      <c r="G274" s="98">
        <v>42077</v>
      </c>
      <c r="H274" s="68">
        <v>393.46500000000003</v>
      </c>
      <c r="I274" s="27"/>
      <c r="J274" s="27">
        <f t="shared" si="54"/>
        <v>3</v>
      </c>
      <c r="K274" s="27">
        <v>1</v>
      </c>
    </row>
    <row r="275" spans="1:23" s="28" customFormat="1" x14ac:dyDescent="0.25">
      <c r="A275" s="109">
        <v>258</v>
      </c>
      <c r="B275" s="108" t="s">
        <v>333</v>
      </c>
      <c r="C275" s="109" t="s">
        <v>489</v>
      </c>
      <c r="D275" s="109" t="s">
        <v>335</v>
      </c>
      <c r="E275" s="67" t="s">
        <v>323</v>
      </c>
      <c r="F275" s="109" t="s">
        <v>330</v>
      </c>
      <c r="G275" s="391">
        <v>42077</v>
      </c>
      <c r="H275" s="68">
        <v>393.46500000000003</v>
      </c>
      <c r="I275" s="27"/>
      <c r="J275" s="27">
        <f t="shared" si="54"/>
        <v>3</v>
      </c>
      <c r="K275" s="27">
        <v>1</v>
      </c>
    </row>
    <row r="276" spans="1:23" x14ac:dyDescent="0.25">
      <c r="A276" s="109">
        <v>259</v>
      </c>
      <c r="B276" s="108" t="s">
        <v>333</v>
      </c>
      <c r="C276" s="109" t="s">
        <v>490</v>
      </c>
      <c r="D276" s="109" t="s">
        <v>335</v>
      </c>
      <c r="E276" s="67" t="s">
        <v>325</v>
      </c>
      <c r="F276" s="109" t="s">
        <v>330</v>
      </c>
      <c r="G276" s="391">
        <v>42077</v>
      </c>
      <c r="H276" s="68">
        <v>393.46500000000003</v>
      </c>
      <c r="J276" s="27">
        <f t="shared" si="54"/>
        <v>3</v>
      </c>
      <c r="K276" s="27">
        <v>1</v>
      </c>
      <c r="L276"/>
      <c r="M276"/>
      <c r="N276"/>
      <c r="O276"/>
      <c r="P276"/>
      <c r="Q276"/>
      <c r="R276"/>
      <c r="S276"/>
      <c r="T276"/>
      <c r="U276"/>
      <c r="V276"/>
      <c r="W276"/>
    </row>
    <row r="277" spans="1:23" x14ac:dyDescent="0.25">
      <c r="A277" s="109">
        <v>260</v>
      </c>
      <c r="B277" s="108" t="s">
        <v>333</v>
      </c>
      <c r="C277" s="109" t="s">
        <v>491</v>
      </c>
      <c r="D277" s="109" t="s">
        <v>335</v>
      </c>
      <c r="E277" s="67" t="s">
        <v>324</v>
      </c>
      <c r="F277" s="109" t="s">
        <v>330</v>
      </c>
      <c r="G277" s="391">
        <v>42077</v>
      </c>
      <c r="H277" s="68">
        <v>393.46500000000003</v>
      </c>
      <c r="J277" s="27">
        <f t="shared" si="54"/>
        <v>3</v>
      </c>
      <c r="K277" s="27">
        <v>1</v>
      </c>
      <c r="L277"/>
      <c r="M277"/>
      <c r="N277"/>
      <c r="O277"/>
      <c r="P277"/>
      <c r="Q277"/>
      <c r="R277"/>
      <c r="S277"/>
      <c r="T277"/>
      <c r="U277"/>
      <c r="V277"/>
      <c r="W277"/>
    </row>
    <row r="278" spans="1:23" x14ac:dyDescent="0.25">
      <c r="A278" s="109">
        <v>261</v>
      </c>
      <c r="B278" s="108" t="s">
        <v>333</v>
      </c>
      <c r="C278" s="109" t="s">
        <v>492</v>
      </c>
      <c r="D278" s="109" t="s">
        <v>335</v>
      </c>
      <c r="E278" s="67" t="s">
        <v>325</v>
      </c>
      <c r="F278" s="109" t="s">
        <v>330</v>
      </c>
      <c r="G278" s="391">
        <v>42077</v>
      </c>
      <c r="H278" s="68">
        <v>393.46500000000003</v>
      </c>
      <c r="J278" s="27">
        <f t="shared" si="54"/>
        <v>3</v>
      </c>
      <c r="K278" s="27">
        <v>1</v>
      </c>
      <c r="L278"/>
      <c r="M278"/>
      <c r="N278"/>
      <c r="O278"/>
      <c r="P278"/>
      <c r="Q278"/>
      <c r="R278"/>
      <c r="S278"/>
      <c r="T278"/>
      <c r="U278"/>
      <c r="V278"/>
      <c r="W278"/>
    </row>
    <row r="279" spans="1:23" x14ac:dyDescent="0.25">
      <c r="A279" s="109">
        <v>262</v>
      </c>
      <c r="B279" s="108" t="s">
        <v>333</v>
      </c>
      <c r="C279" s="109" t="s">
        <v>493</v>
      </c>
      <c r="D279" s="109" t="s">
        <v>335</v>
      </c>
      <c r="E279" s="67" t="s">
        <v>321</v>
      </c>
      <c r="F279" s="109" t="s">
        <v>330</v>
      </c>
      <c r="G279" s="391">
        <v>42077</v>
      </c>
      <c r="H279" s="68">
        <v>393.46500000000003</v>
      </c>
      <c r="J279" s="27">
        <f t="shared" si="54"/>
        <v>3</v>
      </c>
      <c r="K279" s="27">
        <v>1</v>
      </c>
      <c r="L279"/>
      <c r="M279"/>
      <c r="N279"/>
      <c r="O279"/>
      <c r="P279"/>
      <c r="Q279"/>
      <c r="R279"/>
      <c r="S279"/>
      <c r="T279"/>
      <c r="U279"/>
      <c r="V279"/>
      <c r="W279"/>
    </row>
    <row r="280" spans="1:23" s="28" customFormat="1" x14ac:dyDescent="0.25">
      <c r="A280" s="109">
        <v>263</v>
      </c>
      <c r="B280" s="108" t="s">
        <v>333</v>
      </c>
      <c r="C280" s="393" t="s">
        <v>494</v>
      </c>
      <c r="D280" s="393" t="s">
        <v>335</v>
      </c>
      <c r="E280" s="110" t="s">
        <v>323</v>
      </c>
      <c r="F280" s="393" t="s">
        <v>330</v>
      </c>
      <c r="G280" s="391">
        <v>42077</v>
      </c>
      <c r="H280" s="68">
        <v>393.46500000000003</v>
      </c>
      <c r="I280" s="27"/>
      <c r="J280" s="27">
        <f t="shared" si="54"/>
        <v>3</v>
      </c>
      <c r="K280" s="27">
        <v>1</v>
      </c>
    </row>
    <row r="281" spans="1:23" s="28" customFormat="1" x14ac:dyDescent="0.25">
      <c r="A281" s="109">
        <v>264</v>
      </c>
      <c r="B281" s="108" t="s">
        <v>333</v>
      </c>
      <c r="C281" s="109" t="s">
        <v>495</v>
      </c>
      <c r="D281" s="109" t="s">
        <v>335</v>
      </c>
      <c r="E281" s="110" t="s">
        <v>321</v>
      </c>
      <c r="F281" s="67" t="s">
        <v>330</v>
      </c>
      <c r="G281" s="98">
        <v>42076</v>
      </c>
      <c r="H281" s="68">
        <v>459.04499999999996</v>
      </c>
      <c r="I281" s="27"/>
      <c r="J281" s="27">
        <f t="shared" si="54"/>
        <v>3</v>
      </c>
      <c r="K281" s="27">
        <v>1</v>
      </c>
    </row>
    <row r="282" spans="1:23" x14ac:dyDescent="0.25">
      <c r="A282" s="67">
        <v>265</v>
      </c>
      <c r="B282" s="108" t="s">
        <v>333</v>
      </c>
      <c r="C282" s="393" t="s">
        <v>496</v>
      </c>
      <c r="D282" s="393" t="s">
        <v>335</v>
      </c>
      <c r="E282" s="67" t="s">
        <v>319</v>
      </c>
      <c r="F282" s="67" t="s">
        <v>330</v>
      </c>
      <c r="G282" s="98">
        <v>42076</v>
      </c>
      <c r="H282" s="68">
        <v>459.04499999999996</v>
      </c>
      <c r="J282" s="27">
        <f t="shared" si="54"/>
        <v>3</v>
      </c>
      <c r="K282" s="27">
        <v>1</v>
      </c>
      <c r="L282"/>
      <c r="M282"/>
      <c r="N282"/>
      <c r="O282"/>
      <c r="P282"/>
      <c r="Q282"/>
      <c r="R282"/>
      <c r="S282"/>
      <c r="T282"/>
      <c r="U282"/>
      <c r="V282"/>
      <c r="W282"/>
    </row>
    <row r="283" spans="1:23" x14ac:dyDescent="0.25">
      <c r="A283" s="109">
        <v>266</v>
      </c>
      <c r="B283" s="108" t="s">
        <v>333</v>
      </c>
      <c r="C283" s="109" t="s">
        <v>497</v>
      </c>
      <c r="D283" s="109" t="s">
        <v>335</v>
      </c>
      <c r="E283" s="67" t="s">
        <v>327</v>
      </c>
      <c r="F283" s="109" t="s">
        <v>330</v>
      </c>
      <c r="G283" s="391">
        <v>42076</v>
      </c>
      <c r="H283" s="68">
        <v>459.04499999999996</v>
      </c>
      <c r="J283" s="27">
        <f t="shared" si="54"/>
        <v>3</v>
      </c>
      <c r="K283" s="27">
        <v>1</v>
      </c>
      <c r="L283"/>
      <c r="M283"/>
      <c r="N283"/>
      <c r="O283"/>
      <c r="P283"/>
      <c r="Q283"/>
      <c r="R283"/>
      <c r="S283"/>
      <c r="T283"/>
      <c r="U283"/>
      <c r="V283"/>
      <c r="W283"/>
    </row>
    <row r="284" spans="1:23" s="28" customFormat="1" x14ac:dyDescent="0.25">
      <c r="A284" s="67">
        <v>267</v>
      </c>
      <c r="B284" s="108" t="s">
        <v>333</v>
      </c>
      <c r="C284" s="393" t="s">
        <v>498</v>
      </c>
      <c r="D284" s="393" t="s">
        <v>335</v>
      </c>
      <c r="E284" s="67" t="s">
        <v>326</v>
      </c>
      <c r="F284" s="393" t="s">
        <v>330</v>
      </c>
      <c r="G284" s="391">
        <v>42076</v>
      </c>
      <c r="H284" s="68">
        <v>459.04499999999996</v>
      </c>
      <c r="I284" s="27"/>
      <c r="J284" s="27">
        <f t="shared" si="54"/>
        <v>3</v>
      </c>
      <c r="K284" s="27">
        <v>1</v>
      </c>
    </row>
    <row r="285" spans="1:23" s="28" customFormat="1" x14ac:dyDescent="0.25">
      <c r="A285" s="109">
        <v>268</v>
      </c>
      <c r="B285" s="108" t="s">
        <v>333</v>
      </c>
      <c r="C285" s="109" t="s">
        <v>499</v>
      </c>
      <c r="D285" s="109" t="s">
        <v>335</v>
      </c>
      <c r="E285" s="67" t="s">
        <v>325</v>
      </c>
      <c r="F285" s="67" t="s">
        <v>330</v>
      </c>
      <c r="G285" s="98">
        <v>42076</v>
      </c>
      <c r="H285" s="68">
        <v>459.04499999999996</v>
      </c>
      <c r="I285" s="27"/>
      <c r="J285" s="27">
        <f t="shared" si="54"/>
        <v>3</v>
      </c>
      <c r="K285" s="27">
        <v>1</v>
      </c>
    </row>
    <row r="286" spans="1:23" x14ac:dyDescent="0.25">
      <c r="A286" s="67">
        <v>269</v>
      </c>
      <c r="B286" s="108" t="s">
        <v>333</v>
      </c>
      <c r="C286" s="393" t="s">
        <v>500</v>
      </c>
      <c r="D286" s="393" t="s">
        <v>335</v>
      </c>
      <c r="E286" s="67" t="s">
        <v>323</v>
      </c>
      <c r="F286" s="67" t="s">
        <v>330</v>
      </c>
      <c r="G286" s="389">
        <v>42076</v>
      </c>
      <c r="H286" s="68">
        <v>459.04499999999996</v>
      </c>
      <c r="J286" s="27">
        <f t="shared" si="54"/>
        <v>3</v>
      </c>
      <c r="K286" s="27">
        <v>1</v>
      </c>
      <c r="L286"/>
      <c r="M286"/>
      <c r="N286"/>
      <c r="O286"/>
      <c r="P286"/>
      <c r="Q286"/>
      <c r="R286"/>
      <c r="S286"/>
      <c r="T286"/>
      <c r="U286"/>
      <c r="V286"/>
      <c r="W286"/>
    </row>
    <row r="287" spans="1:23" x14ac:dyDescent="0.25">
      <c r="A287" s="109">
        <v>270</v>
      </c>
      <c r="B287" s="108" t="s">
        <v>333</v>
      </c>
      <c r="C287" s="109" t="s">
        <v>501</v>
      </c>
      <c r="D287" s="109" t="s">
        <v>335</v>
      </c>
      <c r="E287" s="67" t="s">
        <v>323</v>
      </c>
      <c r="F287" s="109" t="s">
        <v>330</v>
      </c>
      <c r="G287" s="391">
        <v>42076</v>
      </c>
      <c r="H287" s="68">
        <v>459.04499999999996</v>
      </c>
      <c r="J287" s="27">
        <f t="shared" si="54"/>
        <v>3</v>
      </c>
      <c r="K287" s="27">
        <v>1</v>
      </c>
      <c r="L287"/>
      <c r="M287"/>
      <c r="N287"/>
      <c r="O287"/>
      <c r="P287"/>
      <c r="Q287"/>
      <c r="R287"/>
      <c r="S287"/>
      <c r="T287"/>
      <c r="U287"/>
      <c r="V287"/>
      <c r="W287"/>
    </row>
    <row r="288" spans="1:23" x14ac:dyDescent="0.25">
      <c r="A288" s="67">
        <v>271</v>
      </c>
      <c r="B288" s="108" t="s">
        <v>333</v>
      </c>
      <c r="C288" s="399" t="s">
        <v>502</v>
      </c>
      <c r="D288" s="399" t="s">
        <v>335</v>
      </c>
      <c r="E288" s="67" t="s">
        <v>320</v>
      </c>
      <c r="F288" s="67" t="s">
        <v>330</v>
      </c>
      <c r="G288" s="98">
        <v>42076</v>
      </c>
      <c r="H288" s="68">
        <v>459.04499999999996</v>
      </c>
      <c r="J288" s="27">
        <f t="shared" si="54"/>
        <v>3</v>
      </c>
      <c r="K288" s="27">
        <v>1</v>
      </c>
      <c r="L288"/>
      <c r="M288"/>
      <c r="N288"/>
      <c r="O288"/>
      <c r="P288"/>
      <c r="Q288"/>
      <c r="R288"/>
      <c r="S288"/>
      <c r="T288"/>
      <c r="U288"/>
      <c r="V288"/>
      <c r="W288"/>
    </row>
    <row r="289" spans="1:23" x14ac:dyDescent="0.25">
      <c r="A289" s="67">
        <v>272</v>
      </c>
      <c r="B289" s="108" t="s">
        <v>503</v>
      </c>
      <c r="C289" s="399" t="s">
        <v>504</v>
      </c>
      <c r="D289" s="399" t="s">
        <v>335</v>
      </c>
      <c r="E289" s="67" t="s">
        <v>322</v>
      </c>
      <c r="F289" s="109" t="s">
        <v>330</v>
      </c>
      <c r="G289" s="390">
        <v>42082</v>
      </c>
      <c r="H289" s="68">
        <v>779.77500000000009</v>
      </c>
      <c r="J289" s="27">
        <f t="shared" si="54"/>
        <v>3</v>
      </c>
      <c r="K289" s="27">
        <v>1</v>
      </c>
      <c r="L289"/>
      <c r="M289"/>
      <c r="N289"/>
      <c r="O289"/>
      <c r="P289"/>
      <c r="Q289"/>
      <c r="R289"/>
      <c r="S289"/>
      <c r="T289"/>
      <c r="U289"/>
      <c r="V289"/>
      <c r="W289"/>
    </row>
    <row r="290" spans="1:23" s="28" customFormat="1" x14ac:dyDescent="0.25">
      <c r="A290" s="67">
        <v>273</v>
      </c>
      <c r="B290" s="108" t="s">
        <v>503</v>
      </c>
      <c r="C290" s="393" t="s">
        <v>504</v>
      </c>
      <c r="D290" s="393" t="s">
        <v>335</v>
      </c>
      <c r="E290" s="67" t="s">
        <v>322</v>
      </c>
      <c r="F290" s="67" t="s">
        <v>331</v>
      </c>
      <c r="G290" s="98">
        <v>42252</v>
      </c>
      <c r="H290" s="68">
        <v>4816.8</v>
      </c>
      <c r="I290" s="27"/>
      <c r="J290" s="27">
        <f t="shared" si="54"/>
        <v>9</v>
      </c>
      <c r="K290" s="27">
        <v>1</v>
      </c>
    </row>
    <row r="291" spans="1:23" s="28" customFormat="1" x14ac:dyDescent="0.25">
      <c r="A291" s="67">
        <v>274</v>
      </c>
      <c r="B291" s="108" t="s">
        <v>503</v>
      </c>
      <c r="C291" s="393" t="s">
        <v>505</v>
      </c>
      <c r="D291" s="393" t="s">
        <v>335</v>
      </c>
      <c r="E291" s="67" t="s">
        <v>320</v>
      </c>
      <c r="F291" s="109" t="s">
        <v>330</v>
      </c>
      <c r="G291" s="391">
        <v>42082</v>
      </c>
      <c r="H291" s="68">
        <v>779.77500000000009</v>
      </c>
      <c r="I291" s="27"/>
      <c r="J291" s="27">
        <f t="shared" si="54"/>
        <v>3</v>
      </c>
      <c r="K291" s="27">
        <v>1</v>
      </c>
    </row>
    <row r="292" spans="1:23" s="28" customFormat="1" x14ac:dyDescent="0.25">
      <c r="A292" s="67">
        <v>275</v>
      </c>
      <c r="B292" s="108" t="s">
        <v>503</v>
      </c>
      <c r="C292" s="393" t="s">
        <v>505</v>
      </c>
      <c r="D292" s="393" t="s">
        <v>335</v>
      </c>
      <c r="E292" s="67" t="s">
        <v>320</v>
      </c>
      <c r="F292" s="67" t="s">
        <v>331</v>
      </c>
      <c r="G292" s="98">
        <v>42031</v>
      </c>
      <c r="H292" s="68">
        <v>7552.5</v>
      </c>
      <c r="I292" s="27"/>
      <c r="J292" s="27">
        <f t="shared" si="54"/>
        <v>1</v>
      </c>
      <c r="K292" s="27">
        <v>1</v>
      </c>
    </row>
    <row r="293" spans="1:23" s="28" customFormat="1" x14ac:dyDescent="0.25">
      <c r="A293" s="67">
        <v>280</v>
      </c>
      <c r="B293" s="108" t="s">
        <v>339</v>
      </c>
      <c r="C293" s="393" t="s">
        <v>506</v>
      </c>
      <c r="D293" s="393" t="s">
        <v>335</v>
      </c>
      <c r="E293" s="67" t="s">
        <v>322</v>
      </c>
      <c r="F293" s="109" t="s">
        <v>330</v>
      </c>
      <c r="G293" s="391">
        <v>42122</v>
      </c>
      <c r="H293" s="68">
        <v>459.04499999999996</v>
      </c>
      <c r="I293" s="27"/>
      <c r="J293" s="27">
        <f t="shared" si="54"/>
        <v>4</v>
      </c>
      <c r="K293" s="27">
        <v>1</v>
      </c>
    </row>
    <row r="294" spans="1:23" s="28" customFormat="1" x14ac:dyDescent="0.25">
      <c r="A294" s="67">
        <v>281</v>
      </c>
      <c r="B294" s="108" t="s">
        <v>339</v>
      </c>
      <c r="C294" s="393" t="s">
        <v>506</v>
      </c>
      <c r="D294" s="393" t="s">
        <v>335</v>
      </c>
      <c r="E294" s="67" t="s">
        <v>322</v>
      </c>
      <c r="F294" s="67" t="s">
        <v>331</v>
      </c>
      <c r="G294" s="98">
        <v>42123</v>
      </c>
      <c r="H294" s="68">
        <v>5360.79</v>
      </c>
      <c r="I294" s="27"/>
      <c r="J294" s="27">
        <f t="shared" si="54"/>
        <v>4</v>
      </c>
      <c r="K294" s="27">
        <v>1</v>
      </c>
    </row>
    <row r="295" spans="1:23" s="28" customFormat="1" x14ac:dyDescent="0.25">
      <c r="A295" s="67">
        <v>282</v>
      </c>
      <c r="B295" s="108" t="s">
        <v>339</v>
      </c>
      <c r="C295" s="393" t="s">
        <v>615</v>
      </c>
      <c r="D295" s="393" t="s">
        <v>335</v>
      </c>
      <c r="E295" s="67" t="s">
        <v>605</v>
      </c>
      <c r="F295" s="109" t="s">
        <v>330</v>
      </c>
      <c r="G295" s="391">
        <v>42123</v>
      </c>
      <c r="H295" s="68">
        <v>452.49</v>
      </c>
      <c r="I295" s="27"/>
      <c r="J295" s="27">
        <f t="shared" si="54"/>
        <v>4</v>
      </c>
      <c r="K295" s="27">
        <v>1</v>
      </c>
    </row>
    <row r="296" spans="1:23" x14ac:dyDescent="0.25">
      <c r="A296" s="67">
        <v>283</v>
      </c>
      <c r="B296" s="108" t="s">
        <v>339</v>
      </c>
      <c r="C296" s="393" t="s">
        <v>615</v>
      </c>
      <c r="D296" s="393" t="s">
        <v>335</v>
      </c>
      <c r="E296" s="67" t="s">
        <v>605</v>
      </c>
      <c r="F296" s="67" t="s">
        <v>331</v>
      </c>
      <c r="G296" s="98">
        <v>42155</v>
      </c>
      <c r="H296" s="68">
        <v>2506.6860000000001</v>
      </c>
      <c r="J296" s="27">
        <f t="shared" si="54"/>
        <v>5</v>
      </c>
      <c r="K296" s="27">
        <v>1</v>
      </c>
      <c r="L296"/>
      <c r="M296"/>
      <c r="N296"/>
      <c r="O296"/>
      <c r="P296"/>
      <c r="Q296"/>
      <c r="R296"/>
      <c r="S296"/>
      <c r="T296"/>
      <c r="U296"/>
      <c r="V296"/>
      <c r="W296"/>
    </row>
    <row r="297" spans="1:23" x14ac:dyDescent="0.25">
      <c r="A297" s="67">
        <v>284</v>
      </c>
      <c r="B297" s="108" t="s">
        <v>339</v>
      </c>
      <c r="C297" s="393" t="s">
        <v>507</v>
      </c>
      <c r="D297" s="393" t="s">
        <v>335</v>
      </c>
      <c r="E297" s="67" t="s">
        <v>320</v>
      </c>
      <c r="F297" s="109" t="s">
        <v>330</v>
      </c>
      <c r="G297" s="391">
        <v>42123</v>
      </c>
      <c r="H297" s="68">
        <v>452.49</v>
      </c>
      <c r="J297" s="27">
        <f t="shared" si="54"/>
        <v>4</v>
      </c>
      <c r="K297" s="27">
        <v>1</v>
      </c>
      <c r="L297"/>
      <c r="M297"/>
      <c r="N297"/>
      <c r="O297"/>
      <c r="P297"/>
      <c r="Q297"/>
      <c r="R297"/>
      <c r="S297"/>
      <c r="T297"/>
      <c r="U297"/>
      <c r="V297"/>
      <c r="W297"/>
    </row>
    <row r="298" spans="1:23" x14ac:dyDescent="0.25">
      <c r="A298" s="67">
        <v>285</v>
      </c>
      <c r="B298" s="108" t="s">
        <v>339</v>
      </c>
      <c r="C298" s="393" t="s">
        <v>507</v>
      </c>
      <c r="D298" s="393" t="s">
        <v>335</v>
      </c>
      <c r="E298" s="67" t="s">
        <v>320</v>
      </c>
      <c r="F298" s="67" t="s">
        <v>331</v>
      </c>
      <c r="G298" s="389">
        <v>42215</v>
      </c>
      <c r="H298" s="68">
        <v>1560</v>
      </c>
      <c r="J298" s="27">
        <f t="shared" si="54"/>
        <v>7</v>
      </c>
      <c r="K298" s="27">
        <v>1</v>
      </c>
      <c r="L298"/>
      <c r="M298"/>
      <c r="N298"/>
      <c r="O298"/>
      <c r="P298"/>
      <c r="Q298"/>
      <c r="R298"/>
      <c r="S298"/>
      <c r="T298"/>
      <c r="U298"/>
      <c r="V298"/>
      <c r="W298"/>
    </row>
    <row r="299" spans="1:23" x14ac:dyDescent="0.25">
      <c r="A299" s="67">
        <v>289</v>
      </c>
      <c r="B299" s="108" t="s">
        <v>339</v>
      </c>
      <c r="C299" s="393" t="s">
        <v>616</v>
      </c>
      <c r="D299" s="393" t="s">
        <v>335</v>
      </c>
      <c r="E299" s="67" t="s">
        <v>321</v>
      </c>
      <c r="F299" s="109" t="s">
        <v>330</v>
      </c>
      <c r="G299" s="392">
        <v>42123</v>
      </c>
      <c r="H299" s="68">
        <v>452.49</v>
      </c>
      <c r="J299" s="27">
        <f t="shared" ref="J299:J330" si="55">MONTH(G299)</f>
        <v>4</v>
      </c>
      <c r="K299" s="27">
        <v>1</v>
      </c>
      <c r="L299"/>
      <c r="M299"/>
      <c r="N299"/>
      <c r="O299"/>
      <c r="P299"/>
      <c r="Q299"/>
      <c r="R299"/>
      <c r="S299"/>
      <c r="T299"/>
      <c r="U299"/>
      <c r="V299"/>
      <c r="W299"/>
    </row>
    <row r="300" spans="1:23" x14ac:dyDescent="0.25">
      <c r="A300" s="67">
        <v>290</v>
      </c>
      <c r="B300" s="108" t="s">
        <v>339</v>
      </c>
      <c r="C300" s="393" t="s">
        <v>616</v>
      </c>
      <c r="D300" s="393" t="s">
        <v>335</v>
      </c>
      <c r="E300" s="67" t="s">
        <v>321</v>
      </c>
      <c r="F300" s="67" t="s">
        <v>331</v>
      </c>
      <c r="G300" s="389">
        <v>42215</v>
      </c>
      <c r="H300" s="68">
        <v>1622.4</v>
      </c>
      <c r="J300" s="27">
        <f t="shared" si="55"/>
        <v>7</v>
      </c>
      <c r="K300" s="27">
        <v>1</v>
      </c>
      <c r="L300"/>
      <c r="M300"/>
      <c r="N300"/>
      <c r="O300"/>
      <c r="P300"/>
      <c r="Q300"/>
      <c r="R300"/>
      <c r="S300"/>
      <c r="T300"/>
      <c r="U300"/>
      <c r="V300"/>
      <c r="W300"/>
    </row>
    <row r="301" spans="1:23" x14ac:dyDescent="0.25">
      <c r="A301" s="109">
        <v>292</v>
      </c>
      <c r="B301" s="108" t="s">
        <v>339</v>
      </c>
      <c r="C301" s="109" t="s">
        <v>617</v>
      </c>
      <c r="D301" s="109" t="s">
        <v>335</v>
      </c>
      <c r="E301" s="67" t="s">
        <v>240</v>
      </c>
      <c r="F301" s="109" t="s">
        <v>330</v>
      </c>
      <c r="G301" s="391">
        <v>42123</v>
      </c>
      <c r="H301" s="68">
        <v>452.49</v>
      </c>
      <c r="J301" s="27">
        <f t="shared" si="55"/>
        <v>4</v>
      </c>
      <c r="K301" s="27">
        <v>1</v>
      </c>
      <c r="L301"/>
      <c r="M301"/>
      <c r="N301"/>
      <c r="O301"/>
      <c r="P301"/>
      <c r="Q301"/>
      <c r="R301"/>
      <c r="S301"/>
      <c r="T301"/>
      <c r="U301"/>
      <c r="V301"/>
      <c r="W301"/>
    </row>
    <row r="302" spans="1:23" x14ac:dyDescent="0.25">
      <c r="A302" s="67">
        <v>295</v>
      </c>
      <c r="B302" s="108" t="s">
        <v>339</v>
      </c>
      <c r="C302" s="393" t="s">
        <v>618</v>
      </c>
      <c r="D302" s="393" t="s">
        <v>335</v>
      </c>
      <c r="E302" s="67" t="s">
        <v>605</v>
      </c>
      <c r="F302" s="67" t="s">
        <v>330</v>
      </c>
      <c r="G302" s="389">
        <v>42123</v>
      </c>
      <c r="H302" s="68">
        <v>452.49</v>
      </c>
      <c r="J302" s="27">
        <f t="shared" si="55"/>
        <v>4</v>
      </c>
      <c r="K302" s="27">
        <v>1</v>
      </c>
      <c r="L302"/>
      <c r="M302"/>
      <c r="N302"/>
      <c r="O302"/>
      <c r="P302"/>
      <c r="Q302"/>
      <c r="R302"/>
      <c r="S302"/>
      <c r="T302"/>
      <c r="U302"/>
      <c r="V302"/>
      <c r="W302"/>
    </row>
    <row r="303" spans="1:23" x14ac:dyDescent="0.25">
      <c r="A303" s="67">
        <v>296</v>
      </c>
      <c r="B303" s="108" t="s">
        <v>339</v>
      </c>
      <c r="C303" s="399" t="s">
        <v>618</v>
      </c>
      <c r="D303" s="399" t="s">
        <v>335</v>
      </c>
      <c r="E303" s="67" t="s">
        <v>605</v>
      </c>
      <c r="F303" s="109" t="s">
        <v>331</v>
      </c>
      <c r="G303" s="390">
        <v>42155</v>
      </c>
      <c r="H303" s="68">
        <v>2297.8019999999997</v>
      </c>
      <c r="J303" s="27">
        <f t="shared" si="55"/>
        <v>5</v>
      </c>
      <c r="K303" s="27">
        <v>1</v>
      </c>
      <c r="L303"/>
      <c r="M303"/>
      <c r="N303"/>
      <c r="O303"/>
      <c r="P303"/>
      <c r="Q303"/>
      <c r="R303"/>
      <c r="S303"/>
      <c r="T303"/>
      <c r="U303"/>
      <c r="V303"/>
      <c r="W303"/>
    </row>
    <row r="304" spans="1:23" x14ac:dyDescent="0.25">
      <c r="A304" s="67">
        <v>303</v>
      </c>
      <c r="B304" s="108" t="s">
        <v>503</v>
      </c>
      <c r="C304" s="393" t="s">
        <v>619</v>
      </c>
      <c r="D304" s="393" t="s">
        <v>335</v>
      </c>
      <c r="E304" s="67" t="s">
        <v>320</v>
      </c>
      <c r="F304" s="67" t="s">
        <v>330</v>
      </c>
      <c r="G304" s="389">
        <v>42063</v>
      </c>
      <c r="H304" s="68">
        <v>779.77500000000009</v>
      </c>
      <c r="J304" s="27">
        <f t="shared" si="55"/>
        <v>2</v>
      </c>
      <c r="K304" s="27">
        <v>1</v>
      </c>
      <c r="L304"/>
      <c r="M304"/>
      <c r="N304"/>
      <c r="O304"/>
      <c r="P304"/>
      <c r="Q304"/>
      <c r="R304"/>
      <c r="S304"/>
      <c r="T304"/>
      <c r="U304"/>
      <c r="V304"/>
      <c r="W304"/>
    </row>
    <row r="305" spans="1:23" x14ac:dyDescent="0.25">
      <c r="A305" s="67">
        <v>304</v>
      </c>
      <c r="B305" s="108" t="s">
        <v>503</v>
      </c>
      <c r="C305" s="399" t="s">
        <v>619</v>
      </c>
      <c r="D305" s="399" t="s">
        <v>335</v>
      </c>
      <c r="E305" s="67" t="s">
        <v>320</v>
      </c>
      <c r="F305" s="109" t="s">
        <v>331</v>
      </c>
      <c r="G305" s="390">
        <v>42075</v>
      </c>
      <c r="H305" s="68">
        <v>8393.25</v>
      </c>
      <c r="J305" s="27">
        <f t="shared" si="55"/>
        <v>3</v>
      </c>
      <c r="K305" s="27">
        <v>1</v>
      </c>
      <c r="L305"/>
      <c r="M305"/>
      <c r="N305"/>
      <c r="O305"/>
      <c r="P305"/>
      <c r="Q305"/>
      <c r="R305"/>
      <c r="S305"/>
      <c r="T305"/>
      <c r="U305"/>
      <c r="V305"/>
      <c r="W305"/>
    </row>
    <row r="306" spans="1:23" x14ac:dyDescent="0.25">
      <c r="A306" s="67">
        <v>305</v>
      </c>
      <c r="B306" s="108" t="s">
        <v>503</v>
      </c>
      <c r="C306" s="393" t="s">
        <v>620</v>
      </c>
      <c r="D306" s="393" t="s">
        <v>335</v>
      </c>
      <c r="E306" s="67" t="s">
        <v>323</v>
      </c>
      <c r="F306" s="67" t="s">
        <v>330</v>
      </c>
      <c r="G306" s="389">
        <v>42063</v>
      </c>
      <c r="H306" s="68">
        <v>779.77500000000009</v>
      </c>
      <c r="J306" s="27">
        <f t="shared" si="55"/>
        <v>2</v>
      </c>
      <c r="K306" s="27">
        <v>1</v>
      </c>
      <c r="L306"/>
      <c r="M306"/>
      <c r="N306"/>
      <c r="O306"/>
      <c r="P306"/>
      <c r="Q306"/>
      <c r="R306"/>
      <c r="S306"/>
      <c r="T306"/>
      <c r="U306"/>
      <c r="V306"/>
      <c r="W306"/>
    </row>
    <row r="307" spans="1:23" x14ac:dyDescent="0.25">
      <c r="A307" s="67">
        <v>306</v>
      </c>
      <c r="B307" s="108" t="s">
        <v>503</v>
      </c>
      <c r="C307" s="109" t="s">
        <v>620</v>
      </c>
      <c r="D307" s="109" t="s">
        <v>335</v>
      </c>
      <c r="E307" s="67" t="s">
        <v>323</v>
      </c>
      <c r="F307" s="109" t="s">
        <v>331</v>
      </c>
      <c r="G307" s="391">
        <v>42075</v>
      </c>
      <c r="H307" s="68">
        <v>8393.25</v>
      </c>
      <c r="J307" s="27">
        <f t="shared" si="55"/>
        <v>3</v>
      </c>
      <c r="K307" s="27">
        <v>1</v>
      </c>
      <c r="L307"/>
      <c r="M307"/>
      <c r="N307"/>
      <c r="O307"/>
      <c r="P307"/>
      <c r="Q307"/>
      <c r="R307"/>
      <c r="S307"/>
      <c r="T307"/>
      <c r="U307"/>
      <c r="V307"/>
      <c r="W307"/>
    </row>
    <row r="308" spans="1:23" x14ac:dyDescent="0.25">
      <c r="A308" s="67">
        <v>307</v>
      </c>
      <c r="B308" s="108" t="s">
        <v>503</v>
      </c>
      <c r="C308" s="393" t="s">
        <v>621</v>
      </c>
      <c r="D308" s="393" t="s">
        <v>335</v>
      </c>
      <c r="E308" s="67" t="s">
        <v>325</v>
      </c>
      <c r="F308" s="67" t="s">
        <v>330</v>
      </c>
      <c r="G308" s="389">
        <v>42112</v>
      </c>
      <c r="H308" s="68">
        <v>909.73500000000001</v>
      </c>
      <c r="J308" s="27">
        <f t="shared" si="55"/>
        <v>4</v>
      </c>
      <c r="K308" s="27">
        <v>1</v>
      </c>
      <c r="L308"/>
      <c r="M308"/>
      <c r="N308"/>
      <c r="O308"/>
      <c r="P308"/>
      <c r="Q308"/>
      <c r="R308"/>
      <c r="S308"/>
      <c r="T308"/>
      <c r="U308"/>
      <c r="V308"/>
      <c r="W308"/>
    </row>
    <row r="309" spans="1:23" x14ac:dyDescent="0.25">
      <c r="A309" s="67">
        <v>308</v>
      </c>
      <c r="B309" s="108" t="s">
        <v>503</v>
      </c>
      <c r="C309" s="109" t="s">
        <v>621</v>
      </c>
      <c r="D309" s="109" t="s">
        <v>335</v>
      </c>
      <c r="E309" s="67" t="s">
        <v>325</v>
      </c>
      <c r="F309" s="109" t="s">
        <v>331</v>
      </c>
      <c r="G309" s="391">
        <v>42120</v>
      </c>
      <c r="H309" s="68">
        <v>8655.5399999999991</v>
      </c>
      <c r="J309" s="27">
        <f t="shared" si="55"/>
        <v>4</v>
      </c>
      <c r="K309" s="27">
        <v>1</v>
      </c>
      <c r="L309"/>
      <c r="M309"/>
      <c r="N309"/>
      <c r="O309"/>
      <c r="P309"/>
      <c r="Q309"/>
      <c r="R309"/>
      <c r="S309"/>
      <c r="T309"/>
      <c r="U309"/>
      <c r="V309"/>
      <c r="W309"/>
    </row>
    <row r="310" spans="1:23" x14ac:dyDescent="0.25">
      <c r="A310" s="67">
        <v>309</v>
      </c>
      <c r="B310" s="108" t="s">
        <v>503</v>
      </c>
      <c r="C310" s="393" t="s">
        <v>622</v>
      </c>
      <c r="D310" s="393" t="s">
        <v>335</v>
      </c>
      <c r="E310" s="67" t="s">
        <v>327</v>
      </c>
      <c r="F310" s="67" t="s">
        <v>330</v>
      </c>
      <c r="G310" s="389">
        <v>42112</v>
      </c>
      <c r="H310" s="68">
        <v>909.73500000000001</v>
      </c>
      <c r="J310" s="27">
        <f t="shared" si="55"/>
        <v>4</v>
      </c>
      <c r="K310" s="27">
        <v>1</v>
      </c>
      <c r="L310"/>
      <c r="M310"/>
      <c r="N310"/>
      <c r="O310"/>
      <c r="P310"/>
      <c r="Q310"/>
      <c r="R310"/>
      <c r="S310"/>
      <c r="T310"/>
      <c r="U310"/>
      <c r="V310"/>
      <c r="W310"/>
    </row>
    <row r="311" spans="1:23" x14ac:dyDescent="0.25">
      <c r="A311" s="109">
        <v>310</v>
      </c>
      <c r="B311" s="108" t="s">
        <v>503</v>
      </c>
      <c r="C311" s="109" t="s">
        <v>622</v>
      </c>
      <c r="D311" s="109" t="s">
        <v>335</v>
      </c>
      <c r="E311" s="67" t="s">
        <v>327</v>
      </c>
      <c r="F311" s="109" t="s">
        <v>331</v>
      </c>
      <c r="G311" s="391">
        <v>42120</v>
      </c>
      <c r="H311" s="68">
        <v>8655.5399999999991</v>
      </c>
      <c r="J311" s="27">
        <f t="shared" si="55"/>
        <v>4</v>
      </c>
      <c r="K311" s="27">
        <v>1</v>
      </c>
      <c r="L311"/>
      <c r="M311"/>
      <c r="N311"/>
      <c r="O311"/>
      <c r="P311"/>
      <c r="Q311"/>
      <c r="R311"/>
      <c r="S311"/>
      <c r="T311"/>
      <c r="U311"/>
      <c r="V311"/>
      <c r="W311"/>
    </row>
    <row r="312" spans="1:23" x14ac:dyDescent="0.25">
      <c r="A312" s="109">
        <v>313</v>
      </c>
      <c r="B312" s="108" t="s">
        <v>503</v>
      </c>
      <c r="C312" s="109" t="s">
        <v>623</v>
      </c>
      <c r="D312" s="109" t="s">
        <v>335</v>
      </c>
      <c r="E312" s="67" t="s">
        <v>326</v>
      </c>
      <c r="F312" s="109" t="s">
        <v>330</v>
      </c>
      <c r="G312" s="390">
        <v>42063</v>
      </c>
      <c r="H312" s="68">
        <v>779.77500000000009</v>
      </c>
      <c r="J312" s="27">
        <f t="shared" si="55"/>
        <v>2</v>
      </c>
      <c r="K312" s="27">
        <v>1</v>
      </c>
      <c r="L312"/>
      <c r="M312"/>
      <c r="N312"/>
      <c r="O312"/>
      <c r="P312"/>
      <c r="Q312"/>
      <c r="R312"/>
      <c r="S312"/>
      <c r="T312"/>
      <c r="U312"/>
      <c r="V312"/>
      <c r="W312"/>
    </row>
    <row r="313" spans="1:23" x14ac:dyDescent="0.25">
      <c r="A313" s="109">
        <v>314</v>
      </c>
      <c r="B313" s="108" t="s">
        <v>503</v>
      </c>
      <c r="C313" s="109" t="s">
        <v>623</v>
      </c>
      <c r="D313" s="109" t="s">
        <v>335</v>
      </c>
      <c r="E313" s="67" t="s">
        <v>326</v>
      </c>
      <c r="F313" s="109" t="s">
        <v>331</v>
      </c>
      <c r="G313" s="390">
        <v>42075</v>
      </c>
      <c r="H313" s="68">
        <v>7868.6849999999995</v>
      </c>
      <c r="J313" s="27">
        <f t="shared" si="55"/>
        <v>3</v>
      </c>
      <c r="K313" s="27">
        <v>1</v>
      </c>
      <c r="L313"/>
      <c r="M313"/>
      <c r="N313"/>
      <c r="O313"/>
      <c r="P313"/>
      <c r="Q313"/>
      <c r="R313"/>
      <c r="S313"/>
      <c r="T313"/>
      <c r="U313"/>
      <c r="V313"/>
      <c r="W313"/>
    </row>
    <row r="314" spans="1:23" x14ac:dyDescent="0.25">
      <c r="A314" s="109">
        <v>315</v>
      </c>
      <c r="B314" s="108" t="s">
        <v>503</v>
      </c>
      <c r="C314" s="109" t="s">
        <v>624</v>
      </c>
      <c r="D314" s="109" t="s">
        <v>335</v>
      </c>
      <c r="E314" s="67" t="s">
        <v>327</v>
      </c>
      <c r="F314" s="109" t="s">
        <v>330</v>
      </c>
      <c r="G314" s="390">
        <v>42112</v>
      </c>
      <c r="H314" s="68">
        <v>779.77500000000009</v>
      </c>
      <c r="J314" s="27">
        <f t="shared" si="55"/>
        <v>4</v>
      </c>
      <c r="K314" s="27">
        <v>1</v>
      </c>
      <c r="L314"/>
      <c r="M314"/>
      <c r="N314"/>
      <c r="O314"/>
      <c r="P314"/>
      <c r="Q314"/>
      <c r="R314"/>
      <c r="S314"/>
      <c r="T314"/>
      <c r="U314"/>
      <c r="V314"/>
      <c r="W314"/>
    </row>
    <row r="315" spans="1:23" x14ac:dyDescent="0.25">
      <c r="A315" s="109">
        <v>316</v>
      </c>
      <c r="B315" s="108" t="s">
        <v>503</v>
      </c>
      <c r="C315" s="109" t="s">
        <v>624</v>
      </c>
      <c r="D315" s="109" t="s">
        <v>335</v>
      </c>
      <c r="E315" s="67" t="s">
        <v>327</v>
      </c>
      <c r="F315" s="109" t="s">
        <v>331</v>
      </c>
      <c r="G315" s="391">
        <v>42120</v>
      </c>
      <c r="H315" s="68">
        <v>8655.5399999999991</v>
      </c>
      <c r="J315" s="27">
        <f t="shared" si="55"/>
        <v>4</v>
      </c>
      <c r="K315" s="27">
        <v>1</v>
      </c>
      <c r="L315"/>
      <c r="M315"/>
      <c r="N315"/>
      <c r="O315"/>
      <c r="P315"/>
      <c r="Q315"/>
      <c r="R315"/>
      <c r="S315"/>
      <c r="T315"/>
      <c r="U315"/>
      <c r="V315"/>
      <c r="W315"/>
    </row>
    <row r="316" spans="1:23" x14ac:dyDescent="0.25">
      <c r="A316" s="109">
        <v>317</v>
      </c>
      <c r="B316" s="108" t="s">
        <v>503</v>
      </c>
      <c r="C316" s="109" t="s">
        <v>625</v>
      </c>
      <c r="D316" s="109" t="s">
        <v>335</v>
      </c>
      <c r="E316" s="67" t="s">
        <v>320</v>
      </c>
      <c r="F316" s="67" t="s">
        <v>330</v>
      </c>
      <c r="G316" s="389">
        <v>42063</v>
      </c>
      <c r="H316" s="68">
        <v>779.77500000000009</v>
      </c>
      <c r="J316" s="27">
        <f t="shared" si="55"/>
        <v>2</v>
      </c>
      <c r="K316" s="27">
        <v>1</v>
      </c>
      <c r="L316"/>
      <c r="M316"/>
      <c r="N316"/>
      <c r="O316"/>
      <c r="P316"/>
      <c r="Q316"/>
      <c r="R316"/>
      <c r="S316"/>
      <c r="T316"/>
      <c r="U316"/>
      <c r="V316"/>
      <c r="W316"/>
    </row>
    <row r="317" spans="1:23" x14ac:dyDescent="0.25">
      <c r="A317" s="109">
        <v>318</v>
      </c>
      <c r="B317" s="108" t="s">
        <v>503</v>
      </c>
      <c r="C317" s="109" t="s">
        <v>625</v>
      </c>
      <c r="D317" s="109" t="s">
        <v>335</v>
      </c>
      <c r="E317" s="67" t="s">
        <v>320</v>
      </c>
      <c r="F317" s="109" t="s">
        <v>331</v>
      </c>
      <c r="G317" s="391">
        <v>42075</v>
      </c>
      <c r="H317" s="68">
        <v>7868.6849999999995</v>
      </c>
      <c r="J317" s="27">
        <f t="shared" si="55"/>
        <v>3</v>
      </c>
      <c r="K317" s="27">
        <v>1</v>
      </c>
      <c r="L317"/>
      <c r="M317"/>
      <c r="N317"/>
      <c r="O317"/>
      <c r="P317"/>
      <c r="Q317"/>
      <c r="R317"/>
      <c r="S317"/>
      <c r="T317"/>
      <c r="U317"/>
      <c r="V317"/>
      <c r="W317"/>
    </row>
    <row r="318" spans="1:23" x14ac:dyDescent="0.25">
      <c r="A318" s="109">
        <v>321</v>
      </c>
      <c r="B318" s="108" t="s">
        <v>503</v>
      </c>
      <c r="C318" s="109" t="s">
        <v>626</v>
      </c>
      <c r="D318" s="109" t="s">
        <v>335</v>
      </c>
      <c r="E318" s="67" t="s">
        <v>320</v>
      </c>
      <c r="F318" s="67" t="s">
        <v>331</v>
      </c>
      <c r="G318" s="98">
        <v>42008</v>
      </c>
      <c r="H318" s="68">
        <v>7475.2650000000003</v>
      </c>
      <c r="J318" s="27">
        <f t="shared" si="55"/>
        <v>1</v>
      </c>
      <c r="K318" s="27">
        <v>1</v>
      </c>
      <c r="L318"/>
      <c r="M318"/>
      <c r="N318"/>
      <c r="O318"/>
      <c r="P318"/>
      <c r="Q318"/>
      <c r="R318"/>
      <c r="S318"/>
      <c r="T318"/>
      <c r="U318"/>
      <c r="V318"/>
      <c r="W318"/>
    </row>
    <row r="319" spans="1:23" s="28" customFormat="1" x14ac:dyDescent="0.25">
      <c r="A319" s="109">
        <v>322</v>
      </c>
      <c r="B319" s="108" t="s">
        <v>503</v>
      </c>
      <c r="C319" s="109" t="s">
        <v>627</v>
      </c>
      <c r="D319" s="109" t="s">
        <v>335</v>
      </c>
      <c r="E319" s="67" t="s">
        <v>323</v>
      </c>
      <c r="F319" s="109" t="s">
        <v>331</v>
      </c>
      <c r="G319" s="391">
        <v>42008</v>
      </c>
      <c r="H319" s="68">
        <v>7475.2650000000003</v>
      </c>
      <c r="I319" s="27"/>
      <c r="J319" s="27">
        <f t="shared" si="55"/>
        <v>1</v>
      </c>
      <c r="K319" s="27">
        <v>1</v>
      </c>
    </row>
    <row r="320" spans="1:23" s="28" customFormat="1" x14ac:dyDescent="0.25">
      <c r="A320" s="109">
        <v>323</v>
      </c>
      <c r="B320" s="108" t="s">
        <v>503</v>
      </c>
      <c r="C320" s="109" t="s">
        <v>628</v>
      </c>
      <c r="D320" s="109" t="s">
        <v>335</v>
      </c>
      <c r="E320" s="67" t="s">
        <v>319</v>
      </c>
      <c r="F320" s="67" t="s">
        <v>331</v>
      </c>
      <c r="G320" s="98">
        <v>42008</v>
      </c>
      <c r="H320" s="68">
        <v>7475.2650000000003</v>
      </c>
      <c r="I320" s="27"/>
      <c r="J320" s="27">
        <f t="shared" si="55"/>
        <v>1</v>
      </c>
      <c r="K320" s="27">
        <v>1</v>
      </c>
    </row>
    <row r="321" spans="1:23" x14ac:dyDescent="0.25">
      <c r="A321" s="67">
        <v>324</v>
      </c>
      <c r="B321" s="108" t="s">
        <v>503</v>
      </c>
      <c r="C321" s="109" t="s">
        <v>629</v>
      </c>
      <c r="D321" s="109" t="s">
        <v>335</v>
      </c>
      <c r="E321" s="67" t="s">
        <v>326</v>
      </c>
      <c r="F321" s="109" t="s">
        <v>330</v>
      </c>
      <c r="G321" s="391">
        <v>42112</v>
      </c>
      <c r="H321" s="68">
        <v>909.73500000000001</v>
      </c>
      <c r="J321" s="27">
        <f t="shared" si="55"/>
        <v>4</v>
      </c>
      <c r="K321" s="27">
        <v>1</v>
      </c>
      <c r="L321"/>
      <c r="M321"/>
      <c r="N321"/>
      <c r="O321"/>
      <c r="P321"/>
      <c r="Q321"/>
      <c r="R321"/>
      <c r="S321"/>
      <c r="T321"/>
      <c r="U321"/>
      <c r="V321"/>
      <c r="W321"/>
    </row>
    <row r="322" spans="1:23" x14ac:dyDescent="0.25">
      <c r="A322" s="67">
        <v>325</v>
      </c>
      <c r="B322" s="108" t="s">
        <v>503</v>
      </c>
      <c r="C322" s="393" t="s">
        <v>629</v>
      </c>
      <c r="D322" s="393" t="s">
        <v>335</v>
      </c>
      <c r="E322" s="67" t="s">
        <v>326</v>
      </c>
      <c r="F322" s="109" t="s">
        <v>331</v>
      </c>
      <c r="G322" s="392">
        <v>42120</v>
      </c>
      <c r="H322" s="68">
        <v>8655.5399999999991</v>
      </c>
      <c r="J322" s="27">
        <f t="shared" si="55"/>
        <v>4</v>
      </c>
      <c r="K322" s="27">
        <v>1</v>
      </c>
      <c r="L322"/>
      <c r="M322"/>
      <c r="N322"/>
      <c r="O322"/>
      <c r="P322"/>
      <c r="Q322"/>
      <c r="R322"/>
      <c r="S322"/>
      <c r="T322"/>
      <c r="U322"/>
      <c r="V322"/>
      <c r="W322"/>
    </row>
    <row r="323" spans="1:23" x14ac:dyDescent="0.25">
      <c r="A323" s="67">
        <v>326</v>
      </c>
      <c r="B323" s="108" t="s">
        <v>503</v>
      </c>
      <c r="C323" s="393" t="s">
        <v>630</v>
      </c>
      <c r="D323" s="393" t="s">
        <v>335</v>
      </c>
      <c r="E323" s="67" t="s">
        <v>321</v>
      </c>
      <c r="F323" s="67" t="s">
        <v>331</v>
      </c>
      <c r="G323" s="389">
        <v>42008</v>
      </c>
      <c r="H323" s="68">
        <v>7475.2650000000003</v>
      </c>
      <c r="J323" s="27">
        <f t="shared" si="55"/>
        <v>1</v>
      </c>
      <c r="K323" s="27">
        <v>1</v>
      </c>
      <c r="L323"/>
      <c r="M323"/>
      <c r="N323"/>
      <c r="O323"/>
      <c r="P323"/>
      <c r="Q323"/>
      <c r="R323"/>
      <c r="S323"/>
      <c r="T323"/>
      <c r="U323"/>
      <c r="V323"/>
      <c r="W323"/>
    </row>
    <row r="324" spans="1:23" x14ac:dyDescent="0.25">
      <c r="A324" s="109">
        <v>327</v>
      </c>
      <c r="B324" s="108" t="s">
        <v>503</v>
      </c>
      <c r="C324" s="109" t="s">
        <v>631</v>
      </c>
      <c r="D324" s="109" t="s">
        <v>335</v>
      </c>
      <c r="E324" s="67" t="s">
        <v>323</v>
      </c>
      <c r="F324" s="109" t="s">
        <v>331</v>
      </c>
      <c r="G324" s="391">
        <v>42008</v>
      </c>
      <c r="H324" s="68">
        <v>7475.2650000000003</v>
      </c>
      <c r="J324" s="27">
        <f t="shared" si="55"/>
        <v>1</v>
      </c>
      <c r="K324" s="27">
        <v>1</v>
      </c>
      <c r="L324"/>
      <c r="M324"/>
      <c r="N324"/>
      <c r="O324"/>
      <c r="P324"/>
      <c r="Q324"/>
      <c r="R324"/>
      <c r="S324"/>
      <c r="T324"/>
      <c r="U324"/>
      <c r="V324"/>
      <c r="W324"/>
    </row>
    <row r="325" spans="1:23" x14ac:dyDescent="0.25">
      <c r="A325" s="109">
        <v>328</v>
      </c>
      <c r="B325" s="108" t="s">
        <v>503</v>
      </c>
      <c r="C325" s="109" t="s">
        <v>632</v>
      </c>
      <c r="D325" s="109" t="s">
        <v>335</v>
      </c>
      <c r="E325" s="67" t="s">
        <v>603</v>
      </c>
      <c r="F325" s="67" t="s">
        <v>331</v>
      </c>
      <c r="G325" s="98">
        <v>42008</v>
      </c>
      <c r="H325" s="68">
        <v>7475.2650000000003</v>
      </c>
      <c r="J325" s="27">
        <f t="shared" si="55"/>
        <v>1</v>
      </c>
      <c r="K325" s="27">
        <v>1</v>
      </c>
      <c r="L325"/>
      <c r="M325"/>
      <c r="N325"/>
      <c r="O325"/>
      <c r="P325"/>
      <c r="Q325"/>
      <c r="R325"/>
      <c r="S325"/>
      <c r="T325"/>
      <c r="U325"/>
      <c r="V325"/>
      <c r="W325"/>
    </row>
    <row r="326" spans="1:23" x14ac:dyDescent="0.25">
      <c r="A326" s="109">
        <v>329</v>
      </c>
      <c r="B326" s="108" t="s">
        <v>503</v>
      </c>
      <c r="C326" s="109" t="s">
        <v>633</v>
      </c>
      <c r="D326" s="109" t="s">
        <v>335</v>
      </c>
      <c r="E326" s="67" t="s">
        <v>320</v>
      </c>
      <c r="F326" s="109" t="s">
        <v>330</v>
      </c>
      <c r="G326" s="391">
        <v>42207</v>
      </c>
      <c r="H326" s="68">
        <v>519.85</v>
      </c>
      <c r="J326" s="27">
        <f t="shared" si="55"/>
        <v>7</v>
      </c>
      <c r="K326" s="27">
        <v>1</v>
      </c>
      <c r="L326"/>
      <c r="M326"/>
      <c r="N326"/>
      <c r="O326"/>
      <c r="P326"/>
      <c r="Q326"/>
      <c r="R326"/>
      <c r="S326"/>
      <c r="T326"/>
      <c r="U326"/>
      <c r="V326"/>
      <c r="W326"/>
    </row>
    <row r="327" spans="1:23" x14ac:dyDescent="0.25">
      <c r="A327" s="109">
        <v>330</v>
      </c>
      <c r="B327" s="108" t="s">
        <v>503</v>
      </c>
      <c r="C327" s="109" t="s">
        <v>633</v>
      </c>
      <c r="D327" s="109" t="s">
        <v>335</v>
      </c>
      <c r="E327" s="67" t="s">
        <v>320</v>
      </c>
      <c r="F327" s="67" t="s">
        <v>331</v>
      </c>
      <c r="G327" s="98">
        <v>42251</v>
      </c>
      <c r="H327" s="68">
        <v>4826.1099999999997</v>
      </c>
      <c r="J327" s="27">
        <f t="shared" si="55"/>
        <v>9</v>
      </c>
      <c r="K327" s="27">
        <v>1</v>
      </c>
      <c r="L327"/>
      <c r="M327"/>
      <c r="N327"/>
      <c r="O327"/>
      <c r="P327"/>
      <c r="Q327"/>
      <c r="R327"/>
      <c r="S327"/>
      <c r="T327"/>
      <c r="U327"/>
      <c r="V327"/>
      <c r="W327"/>
    </row>
    <row r="328" spans="1:23" x14ac:dyDescent="0.25">
      <c r="A328" s="109">
        <v>336</v>
      </c>
      <c r="B328" s="108" t="s">
        <v>379</v>
      </c>
      <c r="C328" s="109" t="s">
        <v>508</v>
      </c>
      <c r="D328" s="109" t="s">
        <v>335</v>
      </c>
      <c r="E328" s="67" t="s">
        <v>321</v>
      </c>
      <c r="F328" s="109" t="s">
        <v>330</v>
      </c>
      <c r="G328" s="391">
        <v>42153</v>
      </c>
      <c r="H328" s="68">
        <v>775.00499999999988</v>
      </c>
      <c r="J328" s="27">
        <f t="shared" si="55"/>
        <v>5</v>
      </c>
      <c r="K328" s="27">
        <v>1</v>
      </c>
      <c r="L328"/>
      <c r="M328"/>
      <c r="N328"/>
      <c r="O328"/>
      <c r="P328"/>
      <c r="Q328"/>
      <c r="R328"/>
      <c r="S328"/>
      <c r="T328"/>
      <c r="U328"/>
      <c r="V328"/>
      <c r="W328"/>
    </row>
    <row r="329" spans="1:23" x14ac:dyDescent="0.25">
      <c r="A329" s="109">
        <v>337</v>
      </c>
      <c r="B329" s="108" t="s">
        <v>389</v>
      </c>
      <c r="C329" s="109" t="s">
        <v>508</v>
      </c>
      <c r="D329" s="109" t="s">
        <v>335</v>
      </c>
      <c r="E329" s="67" t="s">
        <v>321</v>
      </c>
      <c r="F329" s="67" t="s">
        <v>331</v>
      </c>
      <c r="G329" s="98">
        <v>42155</v>
      </c>
      <c r="H329" s="68">
        <v>681.31499999999994</v>
      </c>
      <c r="J329" s="27">
        <f t="shared" si="55"/>
        <v>5</v>
      </c>
      <c r="K329" s="27">
        <v>1</v>
      </c>
      <c r="L329"/>
      <c r="M329"/>
      <c r="N329"/>
      <c r="O329"/>
      <c r="P329"/>
      <c r="Q329"/>
      <c r="R329"/>
      <c r="S329"/>
      <c r="T329"/>
      <c r="U329"/>
      <c r="V329"/>
      <c r="W329"/>
    </row>
    <row r="330" spans="1:23" x14ac:dyDescent="0.25">
      <c r="A330" s="109">
        <v>338</v>
      </c>
      <c r="B330" s="108" t="s">
        <v>389</v>
      </c>
      <c r="C330" s="109" t="s">
        <v>509</v>
      </c>
      <c r="D330" s="109" t="s">
        <v>335</v>
      </c>
      <c r="E330" s="67" t="s">
        <v>320</v>
      </c>
      <c r="F330" s="109" t="s">
        <v>331</v>
      </c>
      <c r="G330" s="391">
        <v>42155</v>
      </c>
      <c r="H330" s="68">
        <v>559.98</v>
      </c>
      <c r="J330" s="27">
        <f t="shared" si="55"/>
        <v>5</v>
      </c>
      <c r="K330" s="27">
        <v>1</v>
      </c>
      <c r="L330"/>
      <c r="M330"/>
      <c r="N330"/>
      <c r="O330"/>
      <c r="P330"/>
      <c r="Q330"/>
      <c r="R330"/>
      <c r="S330"/>
      <c r="T330"/>
      <c r="U330"/>
      <c r="V330"/>
      <c r="W330"/>
    </row>
    <row r="331" spans="1:23" x14ac:dyDescent="0.25">
      <c r="A331" s="109">
        <v>343</v>
      </c>
      <c r="B331" s="108" t="s">
        <v>510</v>
      </c>
      <c r="C331" s="109" t="s">
        <v>511</v>
      </c>
      <c r="D331" s="109" t="s">
        <v>335</v>
      </c>
      <c r="E331" s="67" t="s">
        <v>320</v>
      </c>
      <c r="F331" s="67" t="s">
        <v>330</v>
      </c>
      <c r="G331" s="98">
        <v>42153</v>
      </c>
      <c r="H331" s="68">
        <v>426.255</v>
      </c>
      <c r="J331" s="27">
        <f t="shared" ref="J331:J362" si="56">MONTH(G331)</f>
        <v>5</v>
      </c>
      <c r="K331" s="27">
        <v>1</v>
      </c>
      <c r="L331"/>
      <c r="M331"/>
      <c r="N331"/>
      <c r="O331"/>
      <c r="P331"/>
      <c r="Q331"/>
      <c r="R331"/>
      <c r="S331"/>
      <c r="T331"/>
      <c r="U331"/>
      <c r="V331"/>
      <c r="W331"/>
    </row>
    <row r="332" spans="1:23" x14ac:dyDescent="0.25">
      <c r="A332" s="109">
        <v>346</v>
      </c>
      <c r="B332" s="108" t="s">
        <v>634</v>
      </c>
      <c r="C332" s="109" t="s">
        <v>635</v>
      </c>
      <c r="D332" s="109" t="s">
        <v>335</v>
      </c>
      <c r="E332" s="109" t="s">
        <v>323</v>
      </c>
      <c r="F332" s="109" t="s">
        <v>330</v>
      </c>
      <c r="G332" s="390">
        <v>42267</v>
      </c>
      <c r="H332" s="68">
        <v>460.75</v>
      </c>
      <c r="J332" s="27">
        <f t="shared" si="56"/>
        <v>9</v>
      </c>
      <c r="K332" s="27">
        <v>1</v>
      </c>
      <c r="L332"/>
      <c r="M332"/>
      <c r="N332"/>
      <c r="O332"/>
      <c r="P332"/>
      <c r="Q332"/>
      <c r="R332"/>
      <c r="S332"/>
      <c r="T332"/>
      <c r="U332"/>
      <c r="V332"/>
      <c r="W332"/>
    </row>
    <row r="333" spans="1:23" s="28" customFormat="1" x14ac:dyDescent="0.25">
      <c r="A333" s="109">
        <v>347</v>
      </c>
      <c r="B333" s="108" t="s">
        <v>634</v>
      </c>
      <c r="C333" s="109" t="s">
        <v>636</v>
      </c>
      <c r="D333" s="109" t="s">
        <v>335</v>
      </c>
      <c r="E333" s="67" t="s">
        <v>605</v>
      </c>
      <c r="F333" s="109" t="s">
        <v>330</v>
      </c>
      <c r="G333" s="390">
        <v>42153</v>
      </c>
      <c r="H333" s="68">
        <v>560.68500000000006</v>
      </c>
      <c r="I333" s="27"/>
      <c r="J333" s="27">
        <f t="shared" si="56"/>
        <v>5</v>
      </c>
      <c r="K333" s="27">
        <v>1</v>
      </c>
    </row>
    <row r="334" spans="1:23" x14ac:dyDescent="0.25">
      <c r="A334" s="67">
        <v>348</v>
      </c>
      <c r="B334" s="108" t="s">
        <v>634</v>
      </c>
      <c r="C334" s="393" t="s">
        <v>636</v>
      </c>
      <c r="D334" s="393" t="s">
        <v>335</v>
      </c>
      <c r="E334" s="67" t="s">
        <v>605</v>
      </c>
      <c r="F334" s="67" t="s">
        <v>331</v>
      </c>
      <c r="G334" s="389">
        <v>42209</v>
      </c>
      <c r="H334" s="68">
        <v>7218.65</v>
      </c>
      <c r="J334" s="27">
        <f t="shared" si="56"/>
        <v>7</v>
      </c>
      <c r="K334" s="27">
        <v>1</v>
      </c>
      <c r="L334"/>
      <c r="M334"/>
      <c r="N334"/>
      <c r="O334"/>
      <c r="P334"/>
      <c r="Q334"/>
      <c r="R334"/>
      <c r="S334"/>
      <c r="T334"/>
      <c r="U334"/>
      <c r="V334"/>
      <c r="W334"/>
    </row>
    <row r="335" spans="1:23" x14ac:dyDescent="0.25">
      <c r="A335" s="67">
        <v>358</v>
      </c>
      <c r="B335" s="108" t="s">
        <v>503</v>
      </c>
      <c r="C335" s="109" t="s">
        <v>512</v>
      </c>
      <c r="D335" s="109" t="s">
        <v>335</v>
      </c>
      <c r="E335" s="67" t="s">
        <v>322</v>
      </c>
      <c r="F335" s="109" t="s">
        <v>330</v>
      </c>
      <c r="G335" s="390">
        <v>42178</v>
      </c>
      <c r="H335" s="68">
        <v>519.85</v>
      </c>
      <c r="J335" s="27">
        <f t="shared" si="56"/>
        <v>6</v>
      </c>
      <c r="K335" s="27">
        <v>1</v>
      </c>
      <c r="L335"/>
      <c r="M335"/>
      <c r="N335"/>
      <c r="O335"/>
      <c r="P335"/>
      <c r="Q335"/>
      <c r="R335"/>
      <c r="S335"/>
      <c r="T335"/>
      <c r="U335"/>
      <c r="V335"/>
      <c r="W335"/>
    </row>
    <row r="336" spans="1:23" x14ac:dyDescent="0.25">
      <c r="A336" s="67">
        <v>359</v>
      </c>
      <c r="B336" s="108" t="s">
        <v>637</v>
      </c>
      <c r="C336" s="393" t="s">
        <v>638</v>
      </c>
      <c r="D336" s="393" t="s">
        <v>335</v>
      </c>
      <c r="E336" s="67" t="s">
        <v>605</v>
      </c>
      <c r="F336" s="67" t="s">
        <v>331</v>
      </c>
      <c r="G336" s="389">
        <v>42155</v>
      </c>
      <c r="H336" s="68">
        <v>10653.48</v>
      </c>
      <c r="J336" s="27">
        <f t="shared" si="56"/>
        <v>5</v>
      </c>
      <c r="K336" s="27">
        <v>1</v>
      </c>
      <c r="L336"/>
      <c r="M336"/>
      <c r="N336"/>
      <c r="O336"/>
      <c r="P336"/>
      <c r="Q336"/>
      <c r="R336"/>
      <c r="S336"/>
      <c r="T336"/>
      <c r="U336"/>
      <c r="V336"/>
      <c r="W336"/>
    </row>
    <row r="337" spans="1:23" x14ac:dyDescent="0.25">
      <c r="A337" s="67">
        <v>360</v>
      </c>
      <c r="B337" s="108" t="s">
        <v>637</v>
      </c>
      <c r="C337" s="67" t="s">
        <v>638</v>
      </c>
      <c r="D337" s="67" t="s">
        <v>335</v>
      </c>
      <c r="E337" s="67" t="s">
        <v>605</v>
      </c>
      <c r="F337" s="109" t="s">
        <v>330</v>
      </c>
      <c r="G337" s="391">
        <v>42234</v>
      </c>
      <c r="H337" s="68">
        <v>309.52999999999997</v>
      </c>
      <c r="J337" s="27">
        <f t="shared" si="56"/>
        <v>8</v>
      </c>
      <c r="K337" s="27">
        <v>1</v>
      </c>
      <c r="L337"/>
      <c r="M337"/>
      <c r="N337"/>
      <c r="O337"/>
      <c r="P337"/>
      <c r="Q337"/>
      <c r="R337"/>
      <c r="S337"/>
      <c r="T337"/>
      <c r="U337"/>
      <c r="V337"/>
      <c r="W337"/>
    </row>
    <row r="338" spans="1:23" x14ac:dyDescent="0.25">
      <c r="A338" s="67">
        <v>361</v>
      </c>
      <c r="B338" s="108" t="s">
        <v>514</v>
      </c>
      <c r="C338" s="393" t="s">
        <v>515</v>
      </c>
      <c r="D338" s="393" t="s">
        <v>335</v>
      </c>
      <c r="E338" s="67" t="s">
        <v>320</v>
      </c>
      <c r="F338" s="67" t="s">
        <v>330</v>
      </c>
      <c r="G338" s="389">
        <v>42049</v>
      </c>
      <c r="H338" s="68">
        <v>393.46500000000003</v>
      </c>
      <c r="J338" s="27">
        <f t="shared" si="56"/>
        <v>2</v>
      </c>
      <c r="K338" s="27">
        <v>1</v>
      </c>
      <c r="L338"/>
      <c r="M338"/>
      <c r="N338"/>
      <c r="O338"/>
      <c r="P338"/>
      <c r="Q338"/>
      <c r="R338"/>
      <c r="S338"/>
      <c r="T338"/>
      <c r="U338"/>
      <c r="V338"/>
      <c r="W338"/>
    </row>
    <row r="339" spans="1:23" x14ac:dyDescent="0.25">
      <c r="A339" s="67">
        <v>362</v>
      </c>
      <c r="B339" s="108" t="s">
        <v>514</v>
      </c>
      <c r="C339" s="109" t="s">
        <v>516</v>
      </c>
      <c r="D339" s="109" t="s">
        <v>335</v>
      </c>
      <c r="E339" s="67" t="s">
        <v>320</v>
      </c>
      <c r="F339" s="109" t="s">
        <v>330</v>
      </c>
      <c r="G339" s="391">
        <v>42049</v>
      </c>
      <c r="H339" s="68">
        <v>393.46500000000003</v>
      </c>
      <c r="J339" s="27">
        <f t="shared" si="56"/>
        <v>2</v>
      </c>
      <c r="K339" s="27">
        <v>1</v>
      </c>
      <c r="L339"/>
      <c r="M339"/>
      <c r="N339"/>
      <c r="O339"/>
      <c r="P339"/>
      <c r="Q339"/>
      <c r="R339"/>
      <c r="S339"/>
      <c r="T339"/>
      <c r="U339"/>
      <c r="V339"/>
      <c r="W339"/>
    </row>
    <row r="340" spans="1:23" x14ac:dyDescent="0.25">
      <c r="A340" s="67">
        <v>363</v>
      </c>
      <c r="B340" s="108" t="s">
        <v>514</v>
      </c>
      <c r="C340" s="393" t="s">
        <v>517</v>
      </c>
      <c r="D340" s="393" t="s">
        <v>335</v>
      </c>
      <c r="E340" s="67" t="s">
        <v>320</v>
      </c>
      <c r="F340" s="67" t="s">
        <v>330</v>
      </c>
      <c r="G340" s="389">
        <v>42049</v>
      </c>
      <c r="H340" s="68">
        <v>393.46500000000003</v>
      </c>
      <c r="J340" s="27">
        <f t="shared" si="56"/>
        <v>2</v>
      </c>
      <c r="K340" s="27">
        <v>1</v>
      </c>
      <c r="L340"/>
      <c r="M340"/>
      <c r="N340"/>
      <c r="O340"/>
      <c r="P340"/>
      <c r="Q340"/>
      <c r="R340"/>
      <c r="S340"/>
      <c r="T340"/>
      <c r="U340"/>
      <c r="V340"/>
      <c r="W340"/>
    </row>
    <row r="341" spans="1:23" x14ac:dyDescent="0.25">
      <c r="A341" s="67">
        <v>364</v>
      </c>
      <c r="B341" s="108" t="s">
        <v>514</v>
      </c>
      <c r="C341" s="109" t="s">
        <v>518</v>
      </c>
      <c r="D341" s="109" t="s">
        <v>335</v>
      </c>
      <c r="E341" s="67" t="s">
        <v>320</v>
      </c>
      <c r="F341" s="109" t="s">
        <v>330</v>
      </c>
      <c r="G341" s="391">
        <v>42049</v>
      </c>
      <c r="H341" s="68">
        <v>393.46500000000003</v>
      </c>
      <c r="J341" s="27">
        <f t="shared" si="56"/>
        <v>2</v>
      </c>
      <c r="K341" s="27">
        <v>1</v>
      </c>
      <c r="L341"/>
      <c r="M341"/>
      <c r="N341"/>
      <c r="O341"/>
      <c r="P341"/>
      <c r="Q341"/>
      <c r="R341"/>
      <c r="S341"/>
      <c r="T341"/>
      <c r="U341"/>
      <c r="V341"/>
      <c r="W341"/>
    </row>
    <row r="342" spans="1:23" x14ac:dyDescent="0.25">
      <c r="A342" s="67">
        <v>365</v>
      </c>
      <c r="B342" s="108" t="s">
        <v>514</v>
      </c>
      <c r="C342" s="393" t="s">
        <v>519</v>
      </c>
      <c r="D342" s="393" t="s">
        <v>335</v>
      </c>
      <c r="E342" s="67" t="s">
        <v>320</v>
      </c>
      <c r="F342" s="67" t="s">
        <v>330</v>
      </c>
      <c r="G342" s="389">
        <v>42049</v>
      </c>
      <c r="H342" s="68">
        <v>393.46500000000003</v>
      </c>
      <c r="J342" s="27">
        <f t="shared" si="56"/>
        <v>2</v>
      </c>
      <c r="K342" s="27">
        <v>1</v>
      </c>
      <c r="L342"/>
      <c r="M342"/>
      <c r="N342"/>
      <c r="O342"/>
      <c r="P342"/>
      <c r="Q342"/>
      <c r="R342"/>
      <c r="S342"/>
      <c r="T342"/>
      <c r="U342"/>
      <c r="V342"/>
      <c r="W342"/>
    </row>
    <row r="343" spans="1:23" x14ac:dyDescent="0.25">
      <c r="A343" s="67">
        <v>366</v>
      </c>
      <c r="B343" s="108" t="s">
        <v>514</v>
      </c>
      <c r="C343" s="109" t="s">
        <v>520</v>
      </c>
      <c r="D343" s="109" t="s">
        <v>335</v>
      </c>
      <c r="E343" s="67" t="s">
        <v>322</v>
      </c>
      <c r="F343" s="109" t="s">
        <v>330</v>
      </c>
      <c r="G343" s="391">
        <v>42049</v>
      </c>
      <c r="H343" s="68">
        <v>393.46500000000003</v>
      </c>
      <c r="J343" s="27">
        <f t="shared" si="56"/>
        <v>2</v>
      </c>
      <c r="K343" s="27">
        <v>1</v>
      </c>
      <c r="L343"/>
      <c r="M343"/>
      <c r="N343"/>
      <c r="O343"/>
      <c r="P343"/>
      <c r="Q343"/>
      <c r="R343"/>
      <c r="S343"/>
      <c r="T343"/>
      <c r="U343"/>
      <c r="V343"/>
      <c r="W343"/>
    </row>
    <row r="344" spans="1:23" x14ac:dyDescent="0.25">
      <c r="A344" s="109">
        <v>367</v>
      </c>
      <c r="B344" s="108" t="s">
        <v>521</v>
      </c>
      <c r="C344" s="109" t="s">
        <v>522</v>
      </c>
      <c r="D344" s="109" t="s">
        <v>335</v>
      </c>
      <c r="E344" s="67" t="s">
        <v>327</v>
      </c>
      <c r="F344" s="109" t="s">
        <v>330</v>
      </c>
      <c r="G344" s="391">
        <v>42049</v>
      </c>
      <c r="H344" s="68">
        <v>393.46500000000003</v>
      </c>
      <c r="J344" s="27">
        <f t="shared" si="56"/>
        <v>2</v>
      </c>
      <c r="K344" s="27">
        <v>1</v>
      </c>
      <c r="L344"/>
      <c r="M344"/>
      <c r="N344"/>
      <c r="O344"/>
      <c r="P344"/>
      <c r="Q344"/>
      <c r="R344"/>
      <c r="S344"/>
      <c r="T344"/>
      <c r="U344"/>
      <c r="V344"/>
      <c r="W344"/>
    </row>
    <row r="345" spans="1:23" x14ac:dyDescent="0.25">
      <c r="A345" s="109">
        <v>368</v>
      </c>
      <c r="B345" s="108" t="s">
        <v>514</v>
      </c>
      <c r="C345" s="109" t="s">
        <v>523</v>
      </c>
      <c r="D345" s="109" t="s">
        <v>335</v>
      </c>
      <c r="E345" s="67" t="s">
        <v>322</v>
      </c>
      <c r="F345" s="67" t="s">
        <v>330</v>
      </c>
      <c r="G345" s="98">
        <v>42049</v>
      </c>
      <c r="H345" s="68">
        <v>393.46500000000003</v>
      </c>
      <c r="J345" s="27">
        <f t="shared" si="56"/>
        <v>2</v>
      </c>
      <c r="K345" s="27">
        <v>1</v>
      </c>
      <c r="L345"/>
      <c r="M345"/>
      <c r="N345"/>
      <c r="O345"/>
      <c r="P345"/>
      <c r="Q345"/>
      <c r="R345"/>
      <c r="S345"/>
      <c r="T345"/>
      <c r="U345"/>
      <c r="V345"/>
      <c r="W345"/>
    </row>
    <row r="346" spans="1:23" s="28" customFormat="1" x14ac:dyDescent="0.25">
      <c r="A346" s="109">
        <v>369</v>
      </c>
      <c r="B346" s="108" t="s">
        <v>514</v>
      </c>
      <c r="C346" s="109" t="s">
        <v>524</v>
      </c>
      <c r="D346" s="109" t="s">
        <v>335</v>
      </c>
      <c r="E346" s="67" t="s">
        <v>322</v>
      </c>
      <c r="F346" s="109" t="s">
        <v>330</v>
      </c>
      <c r="G346" s="391">
        <v>42049</v>
      </c>
      <c r="H346" s="68">
        <v>393.46500000000003</v>
      </c>
      <c r="I346" s="27"/>
      <c r="J346" s="27">
        <f t="shared" si="56"/>
        <v>2</v>
      </c>
      <c r="K346" s="27">
        <v>1</v>
      </c>
    </row>
    <row r="347" spans="1:23" s="28" customFormat="1" x14ac:dyDescent="0.25">
      <c r="A347" s="109">
        <v>370</v>
      </c>
      <c r="B347" s="108" t="s">
        <v>514</v>
      </c>
      <c r="C347" s="109" t="s">
        <v>525</v>
      </c>
      <c r="D347" s="109" t="s">
        <v>335</v>
      </c>
      <c r="E347" s="67" t="s">
        <v>322</v>
      </c>
      <c r="F347" s="67" t="s">
        <v>330</v>
      </c>
      <c r="G347" s="98">
        <v>42049</v>
      </c>
      <c r="H347" s="68">
        <v>393.46500000000003</v>
      </c>
      <c r="I347" s="27"/>
      <c r="J347" s="27">
        <f t="shared" si="56"/>
        <v>2</v>
      </c>
      <c r="K347" s="27">
        <v>1</v>
      </c>
    </row>
    <row r="348" spans="1:23" x14ac:dyDescent="0.25">
      <c r="A348" s="109">
        <v>371</v>
      </c>
      <c r="B348" s="108" t="s">
        <v>514</v>
      </c>
      <c r="C348" s="109" t="s">
        <v>526</v>
      </c>
      <c r="D348" s="109" t="s">
        <v>335</v>
      </c>
      <c r="E348" s="67" t="s">
        <v>320</v>
      </c>
      <c r="F348" s="109" t="s">
        <v>330</v>
      </c>
      <c r="G348" s="391">
        <v>42049</v>
      </c>
      <c r="H348" s="68">
        <v>393.46500000000003</v>
      </c>
      <c r="J348" s="27">
        <f t="shared" si="56"/>
        <v>2</v>
      </c>
      <c r="K348" s="27">
        <v>1</v>
      </c>
      <c r="L348"/>
      <c r="M348"/>
      <c r="N348"/>
      <c r="O348"/>
      <c r="P348"/>
      <c r="Q348"/>
      <c r="R348"/>
      <c r="S348"/>
      <c r="T348"/>
      <c r="U348"/>
      <c r="V348"/>
      <c r="W348"/>
    </row>
    <row r="349" spans="1:23" x14ac:dyDescent="0.25">
      <c r="A349" s="109">
        <v>372</v>
      </c>
      <c r="B349" s="108" t="s">
        <v>514</v>
      </c>
      <c r="C349" s="109" t="s">
        <v>527</v>
      </c>
      <c r="D349" s="109" t="s">
        <v>335</v>
      </c>
      <c r="E349" s="67" t="s">
        <v>321</v>
      </c>
      <c r="F349" s="67" t="s">
        <v>330</v>
      </c>
      <c r="G349" s="98">
        <v>42049</v>
      </c>
      <c r="H349" s="68">
        <v>393.46500000000003</v>
      </c>
      <c r="J349" s="27">
        <f t="shared" si="56"/>
        <v>2</v>
      </c>
      <c r="K349" s="27">
        <v>1</v>
      </c>
      <c r="L349"/>
      <c r="M349"/>
      <c r="N349"/>
      <c r="O349"/>
      <c r="P349"/>
      <c r="Q349"/>
      <c r="R349"/>
      <c r="S349"/>
      <c r="T349"/>
      <c r="U349"/>
      <c r="V349"/>
      <c r="W349"/>
    </row>
    <row r="350" spans="1:23" s="28" customFormat="1" x14ac:dyDescent="0.25">
      <c r="A350" s="109">
        <v>373</v>
      </c>
      <c r="B350" s="108" t="s">
        <v>514</v>
      </c>
      <c r="C350" s="109" t="s">
        <v>528</v>
      </c>
      <c r="D350" s="109" t="s">
        <v>335</v>
      </c>
      <c r="E350" s="110" t="s">
        <v>320</v>
      </c>
      <c r="F350" s="67" t="s">
        <v>330</v>
      </c>
      <c r="G350" s="98">
        <v>42049</v>
      </c>
      <c r="H350" s="68">
        <v>393.46500000000003</v>
      </c>
      <c r="I350" s="27"/>
      <c r="J350" s="27">
        <f t="shared" si="56"/>
        <v>2</v>
      </c>
      <c r="K350" s="27">
        <v>1</v>
      </c>
    </row>
    <row r="351" spans="1:23" s="79" customFormat="1" x14ac:dyDescent="0.25">
      <c r="A351" s="407">
        <v>374</v>
      </c>
      <c r="B351" s="408" t="s">
        <v>514</v>
      </c>
      <c r="C351" s="407" t="s">
        <v>529</v>
      </c>
      <c r="D351" s="407" t="s">
        <v>335</v>
      </c>
      <c r="E351" s="110" t="s">
        <v>320</v>
      </c>
      <c r="F351" s="407" t="s">
        <v>330</v>
      </c>
      <c r="G351" s="392">
        <v>42049</v>
      </c>
      <c r="H351" s="409">
        <v>393.46500000000003</v>
      </c>
      <c r="I351" s="427"/>
      <c r="J351" s="27">
        <f t="shared" si="56"/>
        <v>2</v>
      </c>
      <c r="K351" s="27">
        <v>1</v>
      </c>
    </row>
    <row r="352" spans="1:23" x14ac:dyDescent="0.25">
      <c r="A352" s="109">
        <v>375</v>
      </c>
      <c r="B352" s="108" t="s">
        <v>514</v>
      </c>
      <c r="C352" s="109" t="s">
        <v>530</v>
      </c>
      <c r="D352" s="109" t="s">
        <v>335</v>
      </c>
      <c r="E352" s="109" t="s">
        <v>320</v>
      </c>
      <c r="F352" s="109" t="s">
        <v>330</v>
      </c>
      <c r="G352" s="391">
        <v>42049</v>
      </c>
      <c r="H352" s="68">
        <v>393.46500000000003</v>
      </c>
      <c r="J352" s="27">
        <f t="shared" si="56"/>
        <v>2</v>
      </c>
      <c r="K352" s="27">
        <v>1</v>
      </c>
      <c r="L352"/>
      <c r="M352"/>
      <c r="N352"/>
      <c r="O352"/>
      <c r="P352"/>
      <c r="Q352"/>
      <c r="R352"/>
      <c r="S352"/>
      <c r="T352"/>
      <c r="U352"/>
      <c r="V352"/>
      <c r="W352"/>
    </row>
    <row r="353" spans="1:23" x14ac:dyDescent="0.25">
      <c r="A353" s="109">
        <v>376</v>
      </c>
      <c r="B353" s="108" t="s">
        <v>514</v>
      </c>
      <c r="C353" s="109" t="s">
        <v>531</v>
      </c>
      <c r="D353" s="109" t="s">
        <v>335</v>
      </c>
      <c r="E353" s="67" t="s">
        <v>322</v>
      </c>
      <c r="F353" s="67" t="s">
        <v>330</v>
      </c>
      <c r="G353" s="98">
        <v>42049</v>
      </c>
      <c r="H353" s="68">
        <v>393.46500000000003</v>
      </c>
      <c r="J353" s="27">
        <f t="shared" si="56"/>
        <v>2</v>
      </c>
      <c r="K353" s="27">
        <v>1</v>
      </c>
      <c r="L353"/>
      <c r="M353"/>
      <c r="N353"/>
      <c r="O353"/>
      <c r="P353"/>
      <c r="Q353"/>
      <c r="R353"/>
      <c r="S353"/>
      <c r="T353"/>
      <c r="U353"/>
      <c r="V353"/>
      <c r="W353"/>
    </row>
    <row r="354" spans="1:23" s="79" customFormat="1" x14ac:dyDescent="0.25">
      <c r="A354" s="407">
        <v>377</v>
      </c>
      <c r="B354" s="408" t="s">
        <v>514</v>
      </c>
      <c r="C354" s="407" t="s">
        <v>532</v>
      </c>
      <c r="D354" s="407" t="s">
        <v>335</v>
      </c>
      <c r="E354" s="110" t="s">
        <v>327</v>
      </c>
      <c r="F354" s="109" t="s">
        <v>330</v>
      </c>
      <c r="G354" s="391">
        <v>42049</v>
      </c>
      <c r="H354" s="406">
        <v>393.46500000000003</v>
      </c>
      <c r="I354" s="427"/>
      <c r="J354" s="27">
        <f t="shared" si="56"/>
        <v>2</v>
      </c>
      <c r="K354" s="27">
        <v>1</v>
      </c>
    </row>
    <row r="355" spans="1:23" s="79" customFormat="1" ht="15.75" customHeight="1" x14ac:dyDescent="0.25">
      <c r="A355" s="407">
        <v>378</v>
      </c>
      <c r="B355" s="408" t="s">
        <v>521</v>
      </c>
      <c r="C355" s="407" t="s">
        <v>639</v>
      </c>
      <c r="D355" s="407" t="s">
        <v>335</v>
      </c>
      <c r="E355" s="110" t="s">
        <v>605</v>
      </c>
      <c r="F355" s="67" t="s">
        <v>330</v>
      </c>
      <c r="G355" s="98">
        <v>42049</v>
      </c>
      <c r="H355" s="406">
        <v>393.46500000000003</v>
      </c>
      <c r="I355" s="427"/>
      <c r="J355" s="27">
        <f t="shared" si="56"/>
        <v>2</v>
      </c>
      <c r="K355" s="27">
        <v>1</v>
      </c>
    </row>
    <row r="356" spans="1:23" x14ac:dyDescent="0.25">
      <c r="A356" s="109">
        <v>379</v>
      </c>
      <c r="B356" s="108" t="s">
        <v>514</v>
      </c>
      <c r="C356" s="109" t="s">
        <v>533</v>
      </c>
      <c r="D356" s="109" t="s">
        <v>335</v>
      </c>
      <c r="E356" s="109" t="s">
        <v>327</v>
      </c>
      <c r="F356" s="109" t="s">
        <v>330</v>
      </c>
      <c r="G356" s="391">
        <v>42049</v>
      </c>
      <c r="H356" s="68">
        <v>393.46500000000003</v>
      </c>
      <c r="J356" s="27">
        <f t="shared" si="56"/>
        <v>2</v>
      </c>
      <c r="K356" s="27">
        <v>1</v>
      </c>
      <c r="L356"/>
      <c r="M356"/>
      <c r="N356"/>
      <c r="O356"/>
      <c r="P356"/>
      <c r="Q356"/>
      <c r="R356"/>
      <c r="S356"/>
      <c r="T356"/>
      <c r="U356"/>
      <c r="V356"/>
      <c r="W356"/>
    </row>
    <row r="357" spans="1:23" x14ac:dyDescent="0.25">
      <c r="A357" s="109">
        <v>380</v>
      </c>
      <c r="B357" s="108" t="s">
        <v>514</v>
      </c>
      <c r="C357" s="109" t="s">
        <v>534</v>
      </c>
      <c r="D357" s="109" t="s">
        <v>335</v>
      </c>
      <c r="E357" s="67" t="s">
        <v>322</v>
      </c>
      <c r="F357" s="67" t="s">
        <v>330</v>
      </c>
      <c r="G357" s="98">
        <v>42049</v>
      </c>
      <c r="H357" s="68">
        <v>393.46500000000003</v>
      </c>
      <c r="J357" s="27">
        <f t="shared" si="56"/>
        <v>2</v>
      </c>
      <c r="K357" s="27">
        <v>1</v>
      </c>
      <c r="L357"/>
      <c r="M357"/>
      <c r="N357"/>
      <c r="O357"/>
      <c r="P357"/>
      <c r="Q357"/>
      <c r="R357"/>
      <c r="S357"/>
      <c r="T357"/>
      <c r="U357"/>
      <c r="V357"/>
      <c r="W357"/>
    </row>
    <row r="358" spans="1:23" x14ac:dyDescent="0.25">
      <c r="A358" s="109">
        <v>381</v>
      </c>
      <c r="B358" s="108" t="s">
        <v>514</v>
      </c>
      <c r="C358" s="109" t="s">
        <v>535</v>
      </c>
      <c r="D358" s="109" t="s">
        <v>335</v>
      </c>
      <c r="E358" s="109" t="s">
        <v>320</v>
      </c>
      <c r="F358" s="109" t="s">
        <v>330</v>
      </c>
      <c r="G358" s="391">
        <v>42049</v>
      </c>
      <c r="H358" s="68">
        <v>393.46500000000003</v>
      </c>
      <c r="J358" s="27">
        <f t="shared" si="56"/>
        <v>2</v>
      </c>
      <c r="K358" s="27">
        <v>1</v>
      </c>
      <c r="L358"/>
      <c r="M358"/>
      <c r="N358"/>
      <c r="O358"/>
      <c r="P358"/>
      <c r="Q358"/>
      <c r="R358"/>
      <c r="S358"/>
      <c r="T358"/>
      <c r="U358"/>
      <c r="V358"/>
      <c r="W358"/>
    </row>
    <row r="359" spans="1:23" x14ac:dyDescent="0.25">
      <c r="A359" s="109">
        <v>382</v>
      </c>
      <c r="B359" s="108" t="s">
        <v>514</v>
      </c>
      <c r="C359" s="109" t="s">
        <v>536</v>
      </c>
      <c r="D359" s="109" t="s">
        <v>335</v>
      </c>
      <c r="E359" s="67" t="s">
        <v>320</v>
      </c>
      <c r="F359" s="67" t="s">
        <v>330</v>
      </c>
      <c r="G359" s="98">
        <v>42049</v>
      </c>
      <c r="H359" s="68">
        <v>393.46500000000003</v>
      </c>
      <c r="J359" s="27">
        <f t="shared" si="56"/>
        <v>2</v>
      </c>
      <c r="K359" s="27">
        <v>1</v>
      </c>
      <c r="L359"/>
      <c r="M359"/>
      <c r="N359"/>
      <c r="O359"/>
      <c r="P359"/>
      <c r="Q359"/>
      <c r="R359"/>
      <c r="S359"/>
      <c r="T359"/>
      <c r="U359"/>
      <c r="V359"/>
      <c r="W359"/>
    </row>
    <row r="360" spans="1:23" s="79" customFormat="1" x14ac:dyDescent="0.25">
      <c r="A360" s="407">
        <v>383</v>
      </c>
      <c r="B360" s="408" t="s">
        <v>514</v>
      </c>
      <c r="C360" s="407" t="s">
        <v>537</v>
      </c>
      <c r="D360" s="407" t="s">
        <v>335</v>
      </c>
      <c r="E360" s="110" t="s">
        <v>320</v>
      </c>
      <c r="F360" s="407" t="s">
        <v>330</v>
      </c>
      <c r="G360" s="392">
        <v>42049</v>
      </c>
      <c r="H360" s="409">
        <v>393.46500000000003</v>
      </c>
      <c r="I360" s="427"/>
      <c r="J360" s="27">
        <f t="shared" si="56"/>
        <v>2</v>
      </c>
      <c r="K360" s="27">
        <v>1</v>
      </c>
    </row>
    <row r="361" spans="1:23" s="79" customFormat="1" x14ac:dyDescent="0.25">
      <c r="A361" s="407">
        <v>390</v>
      </c>
      <c r="B361" s="408" t="s">
        <v>538</v>
      </c>
      <c r="C361" s="407" t="s">
        <v>539</v>
      </c>
      <c r="D361" s="407" t="s">
        <v>335</v>
      </c>
      <c r="E361" s="110" t="s">
        <v>320</v>
      </c>
      <c r="F361" s="67" t="s">
        <v>331</v>
      </c>
      <c r="G361" s="98">
        <v>42251</v>
      </c>
      <c r="H361" s="406">
        <v>5403.85</v>
      </c>
      <c r="I361" s="427"/>
      <c r="J361" s="27">
        <f t="shared" si="56"/>
        <v>9</v>
      </c>
      <c r="K361" s="27">
        <v>1</v>
      </c>
    </row>
    <row r="362" spans="1:23" x14ac:dyDescent="0.25">
      <c r="A362" s="109">
        <v>391</v>
      </c>
      <c r="B362" s="108" t="s">
        <v>538</v>
      </c>
      <c r="C362" s="109" t="s">
        <v>539</v>
      </c>
      <c r="D362" s="109" t="s">
        <v>335</v>
      </c>
      <c r="E362" s="67" t="s">
        <v>320</v>
      </c>
      <c r="F362" s="109" t="s">
        <v>330</v>
      </c>
      <c r="G362" s="391">
        <v>42153</v>
      </c>
      <c r="H362" s="68">
        <v>1013.4749999999999</v>
      </c>
      <c r="J362" s="27">
        <f t="shared" si="56"/>
        <v>5</v>
      </c>
      <c r="K362" s="27">
        <v>1</v>
      </c>
      <c r="L362"/>
      <c r="M362"/>
      <c r="N362"/>
      <c r="O362"/>
      <c r="P362"/>
      <c r="Q362"/>
      <c r="R362"/>
      <c r="S362"/>
      <c r="T362"/>
      <c r="U362"/>
      <c r="V362"/>
      <c r="W362"/>
    </row>
    <row r="363" spans="1:23" x14ac:dyDescent="0.25">
      <c r="A363" s="109">
        <v>392</v>
      </c>
      <c r="B363" s="108" t="s">
        <v>538</v>
      </c>
      <c r="C363" s="109" t="s">
        <v>540</v>
      </c>
      <c r="D363" s="109" t="s">
        <v>335</v>
      </c>
      <c r="E363" s="67" t="s">
        <v>320</v>
      </c>
      <c r="F363" s="67" t="s">
        <v>331</v>
      </c>
      <c r="G363" s="98">
        <v>42251</v>
      </c>
      <c r="H363" s="68">
        <v>5403.85</v>
      </c>
      <c r="J363" s="27">
        <f t="shared" ref="J363:J380" si="57">MONTH(G363)</f>
        <v>9</v>
      </c>
      <c r="K363" s="27">
        <v>1</v>
      </c>
      <c r="L363"/>
      <c r="M363"/>
      <c r="N363"/>
      <c r="O363"/>
      <c r="P363"/>
      <c r="Q363"/>
      <c r="R363"/>
      <c r="S363"/>
      <c r="T363"/>
      <c r="U363"/>
      <c r="V363"/>
      <c r="W363"/>
    </row>
    <row r="364" spans="1:23" s="28" customFormat="1" x14ac:dyDescent="0.25">
      <c r="A364" s="109">
        <v>393</v>
      </c>
      <c r="B364" s="108" t="s">
        <v>538</v>
      </c>
      <c r="C364" s="109" t="s">
        <v>540</v>
      </c>
      <c r="D364" s="109" t="s">
        <v>335</v>
      </c>
      <c r="E364" s="110" t="s">
        <v>320</v>
      </c>
      <c r="F364" s="109" t="s">
        <v>330</v>
      </c>
      <c r="G364" s="391">
        <v>42153</v>
      </c>
      <c r="H364" s="68">
        <v>1013.4749999999999</v>
      </c>
      <c r="I364" s="27"/>
      <c r="J364" s="27">
        <f t="shared" si="57"/>
        <v>5</v>
      </c>
      <c r="K364" s="27">
        <v>1</v>
      </c>
    </row>
    <row r="365" spans="1:23" s="28" customFormat="1" x14ac:dyDescent="0.25">
      <c r="A365" s="109">
        <v>394</v>
      </c>
      <c r="B365" s="108" t="s">
        <v>538</v>
      </c>
      <c r="C365" s="109" t="s">
        <v>541</v>
      </c>
      <c r="D365" s="109" t="s">
        <v>335</v>
      </c>
      <c r="E365" s="110" t="s">
        <v>320</v>
      </c>
      <c r="F365" s="67" t="s">
        <v>331</v>
      </c>
      <c r="G365" s="98">
        <v>42251</v>
      </c>
      <c r="H365" s="68">
        <v>5403.85</v>
      </c>
      <c r="I365" s="27"/>
      <c r="J365" s="27">
        <f t="shared" si="57"/>
        <v>9</v>
      </c>
      <c r="K365" s="27">
        <v>1</v>
      </c>
    </row>
    <row r="366" spans="1:23" x14ac:dyDescent="0.25">
      <c r="A366" s="67">
        <v>395</v>
      </c>
      <c r="B366" s="108" t="s">
        <v>538</v>
      </c>
      <c r="C366" s="393" t="s">
        <v>541</v>
      </c>
      <c r="D366" s="393" t="s">
        <v>335</v>
      </c>
      <c r="E366" s="67" t="s">
        <v>320</v>
      </c>
      <c r="F366" s="67" t="s">
        <v>330</v>
      </c>
      <c r="G366" s="389">
        <v>42153</v>
      </c>
      <c r="H366" s="68">
        <v>1013.4749999999999</v>
      </c>
      <c r="J366" s="27">
        <f t="shared" si="57"/>
        <v>5</v>
      </c>
      <c r="K366" s="27">
        <v>1</v>
      </c>
      <c r="L366"/>
      <c r="M366"/>
      <c r="N366"/>
      <c r="O366"/>
      <c r="P366"/>
      <c r="Q366"/>
      <c r="R366"/>
      <c r="S366"/>
      <c r="T366"/>
      <c r="U366"/>
      <c r="V366"/>
      <c r="W366"/>
    </row>
    <row r="367" spans="1:23" x14ac:dyDescent="0.25">
      <c r="A367" s="109">
        <v>396</v>
      </c>
      <c r="B367" s="108" t="s">
        <v>538</v>
      </c>
      <c r="C367" s="393" t="s">
        <v>542</v>
      </c>
      <c r="D367" s="393" t="s">
        <v>335</v>
      </c>
      <c r="E367" s="67" t="s">
        <v>320</v>
      </c>
      <c r="F367" s="109" t="s">
        <v>331</v>
      </c>
      <c r="G367" s="391">
        <v>42251</v>
      </c>
      <c r="H367" s="68">
        <v>5403.85</v>
      </c>
      <c r="J367" s="27">
        <f t="shared" si="57"/>
        <v>9</v>
      </c>
      <c r="K367" s="27">
        <v>1</v>
      </c>
      <c r="L367"/>
      <c r="M367"/>
      <c r="N367"/>
      <c r="O367"/>
      <c r="P367"/>
      <c r="Q367"/>
      <c r="R367"/>
      <c r="S367"/>
      <c r="T367"/>
      <c r="U367"/>
      <c r="V367"/>
      <c r="W367"/>
    </row>
    <row r="368" spans="1:23" x14ac:dyDescent="0.25">
      <c r="A368" s="109">
        <v>397</v>
      </c>
      <c r="B368" s="108" t="s">
        <v>538</v>
      </c>
      <c r="C368" s="109" t="s">
        <v>542</v>
      </c>
      <c r="D368" s="109" t="s">
        <v>335</v>
      </c>
      <c r="E368" s="67" t="s">
        <v>320</v>
      </c>
      <c r="F368" s="109" t="s">
        <v>330</v>
      </c>
      <c r="G368" s="391">
        <v>42153</v>
      </c>
      <c r="H368" s="68">
        <v>1013.4749999999999</v>
      </c>
      <c r="J368" s="27">
        <f t="shared" si="57"/>
        <v>5</v>
      </c>
      <c r="K368" s="27">
        <v>1</v>
      </c>
      <c r="L368"/>
      <c r="M368"/>
      <c r="N368"/>
      <c r="O368"/>
      <c r="P368"/>
      <c r="Q368"/>
      <c r="R368"/>
      <c r="S368"/>
      <c r="T368"/>
      <c r="U368"/>
      <c r="V368"/>
      <c r="W368"/>
    </row>
    <row r="369" spans="1:23" x14ac:dyDescent="0.25">
      <c r="A369" s="109">
        <v>398</v>
      </c>
      <c r="B369" s="108" t="s">
        <v>538</v>
      </c>
      <c r="C369" s="109" t="s">
        <v>543</v>
      </c>
      <c r="D369" s="109" t="s">
        <v>335</v>
      </c>
      <c r="E369" s="67" t="s">
        <v>320</v>
      </c>
      <c r="F369" s="67" t="s">
        <v>331</v>
      </c>
      <c r="G369" s="98">
        <v>42251</v>
      </c>
      <c r="H369" s="68">
        <v>5403.85</v>
      </c>
      <c r="J369" s="27">
        <f t="shared" si="57"/>
        <v>9</v>
      </c>
      <c r="K369" s="27">
        <v>1</v>
      </c>
      <c r="L369"/>
      <c r="M369"/>
      <c r="N369"/>
      <c r="O369"/>
      <c r="P369"/>
      <c r="Q369"/>
      <c r="R369"/>
      <c r="S369"/>
      <c r="T369"/>
      <c r="U369"/>
      <c r="V369"/>
      <c r="W369"/>
    </row>
    <row r="370" spans="1:23" x14ac:dyDescent="0.25">
      <c r="A370" s="109">
        <v>399</v>
      </c>
      <c r="B370" s="108" t="s">
        <v>538</v>
      </c>
      <c r="C370" s="109" t="s">
        <v>543</v>
      </c>
      <c r="D370" s="109" t="s">
        <v>335</v>
      </c>
      <c r="E370" s="67" t="s">
        <v>320</v>
      </c>
      <c r="F370" s="109" t="s">
        <v>330</v>
      </c>
      <c r="G370" s="391">
        <v>42153</v>
      </c>
      <c r="H370" s="68">
        <v>1013.4749999999999</v>
      </c>
      <c r="J370" s="27">
        <f t="shared" si="57"/>
        <v>5</v>
      </c>
      <c r="K370" s="27">
        <v>1</v>
      </c>
      <c r="L370"/>
      <c r="M370"/>
      <c r="N370"/>
      <c r="O370"/>
      <c r="P370"/>
      <c r="Q370"/>
      <c r="R370"/>
      <c r="S370"/>
      <c r="T370"/>
      <c r="U370"/>
      <c r="V370"/>
      <c r="W370"/>
    </row>
    <row r="371" spans="1:23" x14ac:dyDescent="0.25">
      <c r="A371" s="109">
        <v>400</v>
      </c>
      <c r="B371" s="108" t="s">
        <v>640</v>
      </c>
      <c r="C371" s="109" t="s">
        <v>641</v>
      </c>
      <c r="D371" s="109" t="s">
        <v>335</v>
      </c>
      <c r="E371" s="67" t="s">
        <v>605</v>
      </c>
      <c r="F371" s="67" t="s">
        <v>331</v>
      </c>
      <c r="G371" s="98">
        <v>42273</v>
      </c>
      <c r="H371" s="68">
        <v>11024</v>
      </c>
      <c r="J371" s="27">
        <f t="shared" si="57"/>
        <v>9</v>
      </c>
      <c r="K371" s="27">
        <v>1</v>
      </c>
      <c r="L371"/>
      <c r="M371"/>
      <c r="N371"/>
      <c r="O371"/>
      <c r="P371"/>
      <c r="Q371"/>
      <c r="R371"/>
      <c r="S371"/>
      <c r="T371"/>
      <c r="U371"/>
      <c r="V371"/>
      <c r="W371"/>
    </row>
    <row r="372" spans="1:23" x14ac:dyDescent="0.25">
      <c r="A372" s="109">
        <v>401</v>
      </c>
      <c r="B372" s="108" t="s">
        <v>640</v>
      </c>
      <c r="C372" s="109" t="s">
        <v>641</v>
      </c>
      <c r="D372" s="109" t="s">
        <v>335</v>
      </c>
      <c r="E372" s="67" t="s">
        <v>605</v>
      </c>
      <c r="F372" s="109" t="s">
        <v>330</v>
      </c>
      <c r="G372" s="391">
        <v>42153</v>
      </c>
      <c r="H372" s="68">
        <v>672.82500000000005</v>
      </c>
      <c r="J372" s="27">
        <f t="shared" si="57"/>
        <v>5</v>
      </c>
      <c r="K372" s="27">
        <v>1</v>
      </c>
      <c r="L372"/>
      <c r="M372"/>
      <c r="N372"/>
      <c r="O372"/>
      <c r="P372"/>
      <c r="Q372"/>
      <c r="R372"/>
      <c r="S372"/>
      <c r="T372"/>
      <c r="U372"/>
      <c r="V372"/>
      <c r="W372"/>
    </row>
    <row r="373" spans="1:23" x14ac:dyDescent="0.25">
      <c r="A373" s="109">
        <v>404</v>
      </c>
      <c r="B373" s="108" t="s">
        <v>339</v>
      </c>
      <c r="C373" s="109" t="s">
        <v>544</v>
      </c>
      <c r="D373" s="109" t="s">
        <v>335</v>
      </c>
      <c r="E373" s="67" t="s">
        <v>605</v>
      </c>
      <c r="F373" s="67" t="s">
        <v>330</v>
      </c>
      <c r="G373" s="98">
        <v>42285</v>
      </c>
      <c r="H373" s="68">
        <v>456.19</v>
      </c>
      <c r="J373" s="27">
        <f t="shared" si="57"/>
        <v>10</v>
      </c>
      <c r="K373" s="27">
        <v>1</v>
      </c>
      <c r="L373"/>
      <c r="M373"/>
      <c r="N373"/>
      <c r="O373"/>
      <c r="P373"/>
      <c r="Q373"/>
      <c r="R373"/>
      <c r="S373"/>
      <c r="T373"/>
      <c r="U373"/>
      <c r="V373"/>
      <c r="W373"/>
    </row>
    <row r="374" spans="1:23" s="28" customFormat="1" x14ac:dyDescent="0.25">
      <c r="A374" s="109">
        <v>405</v>
      </c>
      <c r="B374" s="108" t="s">
        <v>339</v>
      </c>
      <c r="C374" s="109" t="s">
        <v>544</v>
      </c>
      <c r="D374" s="109" t="s">
        <v>335</v>
      </c>
      <c r="E374" s="67" t="s">
        <v>605</v>
      </c>
      <c r="F374" s="109" t="s">
        <v>331</v>
      </c>
      <c r="G374" s="391">
        <v>42209</v>
      </c>
      <c r="H374" s="68">
        <v>2440.37</v>
      </c>
      <c r="I374" s="27"/>
      <c r="J374" s="27">
        <f t="shared" si="57"/>
        <v>7</v>
      </c>
      <c r="K374" s="27">
        <v>1</v>
      </c>
    </row>
    <row r="375" spans="1:23" s="28" customFormat="1" x14ac:dyDescent="0.25">
      <c r="A375" s="109">
        <v>406</v>
      </c>
      <c r="B375" s="108" t="s">
        <v>339</v>
      </c>
      <c r="C375" s="109" t="s">
        <v>642</v>
      </c>
      <c r="D375" s="109" t="s">
        <v>335</v>
      </c>
      <c r="E375" s="67" t="s">
        <v>325</v>
      </c>
      <c r="F375" s="67" t="s">
        <v>330</v>
      </c>
      <c r="G375" s="98">
        <v>42285</v>
      </c>
      <c r="H375" s="68">
        <v>456.19</v>
      </c>
      <c r="I375" s="27"/>
      <c r="J375" s="27">
        <f t="shared" si="57"/>
        <v>10</v>
      </c>
      <c r="K375" s="27">
        <v>1</v>
      </c>
    </row>
    <row r="376" spans="1:23" s="28" customFormat="1" x14ac:dyDescent="0.25">
      <c r="A376" s="109">
        <v>411</v>
      </c>
      <c r="B376" s="108" t="s">
        <v>503</v>
      </c>
      <c r="C376" s="109" t="s">
        <v>643</v>
      </c>
      <c r="D376" s="109" t="s">
        <v>335</v>
      </c>
      <c r="E376" s="110" t="s">
        <v>320</v>
      </c>
      <c r="F376" s="109" t="s">
        <v>330</v>
      </c>
      <c r="G376" s="391">
        <v>42222</v>
      </c>
      <c r="H376" s="68">
        <v>519.85</v>
      </c>
      <c r="I376" s="27"/>
      <c r="J376" s="27">
        <f t="shared" si="57"/>
        <v>8</v>
      </c>
      <c r="K376" s="27">
        <v>1</v>
      </c>
    </row>
    <row r="377" spans="1:23" s="28" customFormat="1" ht="14.25" customHeight="1" x14ac:dyDescent="0.25">
      <c r="A377" s="109">
        <v>412</v>
      </c>
      <c r="B377" s="108" t="s">
        <v>503</v>
      </c>
      <c r="C377" s="109" t="s">
        <v>643</v>
      </c>
      <c r="D377" s="109" t="s">
        <v>335</v>
      </c>
      <c r="E377" s="110" t="s">
        <v>320</v>
      </c>
      <c r="F377" s="67" t="s">
        <v>331</v>
      </c>
      <c r="G377" s="98">
        <v>42264</v>
      </c>
      <c r="H377" s="68">
        <v>3634.04</v>
      </c>
      <c r="I377" s="27"/>
      <c r="J377" s="27">
        <f t="shared" si="57"/>
        <v>9</v>
      </c>
      <c r="K377" s="27">
        <v>1</v>
      </c>
    </row>
    <row r="378" spans="1:23" x14ac:dyDescent="0.25">
      <c r="A378" s="109">
        <v>413</v>
      </c>
      <c r="B378" s="108" t="s">
        <v>503</v>
      </c>
      <c r="C378" s="109" t="s">
        <v>644</v>
      </c>
      <c r="D378" s="109" t="s">
        <v>335</v>
      </c>
      <c r="E378" s="67" t="s">
        <v>322</v>
      </c>
      <c r="F378" s="109" t="s">
        <v>330</v>
      </c>
      <c r="G378" s="391">
        <v>42222</v>
      </c>
      <c r="H378" s="68">
        <v>519.85</v>
      </c>
      <c r="J378" s="27">
        <f t="shared" si="57"/>
        <v>8</v>
      </c>
      <c r="K378" s="27">
        <v>1</v>
      </c>
      <c r="L378"/>
      <c r="M378"/>
      <c r="N378"/>
      <c r="O378"/>
      <c r="P378"/>
      <c r="Q378"/>
      <c r="R378"/>
      <c r="S378"/>
      <c r="T378"/>
      <c r="U378"/>
      <c r="V378"/>
      <c r="W378"/>
    </row>
    <row r="379" spans="1:23" x14ac:dyDescent="0.25">
      <c r="A379" s="109">
        <v>414</v>
      </c>
      <c r="B379" s="108" t="s">
        <v>503</v>
      </c>
      <c r="C379" s="109" t="s">
        <v>645</v>
      </c>
      <c r="D379" s="109" t="s">
        <v>335</v>
      </c>
      <c r="E379" s="67" t="s">
        <v>320</v>
      </c>
      <c r="F379" s="67" t="s">
        <v>330</v>
      </c>
      <c r="G379" s="98">
        <v>42222</v>
      </c>
      <c r="H379" s="68">
        <v>519.85</v>
      </c>
      <c r="J379" s="27">
        <f t="shared" si="57"/>
        <v>8</v>
      </c>
      <c r="K379" s="27">
        <v>1</v>
      </c>
      <c r="L379"/>
      <c r="M379"/>
      <c r="N379"/>
      <c r="O379"/>
      <c r="P379"/>
      <c r="Q379"/>
      <c r="R379"/>
      <c r="S379"/>
      <c r="T379"/>
      <c r="U379"/>
      <c r="V379"/>
      <c r="W379"/>
    </row>
    <row r="380" spans="1:23" x14ac:dyDescent="0.25">
      <c r="A380" s="109">
        <v>415</v>
      </c>
      <c r="B380" s="108" t="s">
        <v>503</v>
      </c>
      <c r="C380" s="109" t="s">
        <v>646</v>
      </c>
      <c r="D380" s="109" t="s">
        <v>335</v>
      </c>
      <c r="E380" s="67" t="s">
        <v>327</v>
      </c>
      <c r="F380" s="109" t="s">
        <v>330</v>
      </c>
      <c r="G380" s="391">
        <v>42222</v>
      </c>
      <c r="H380" s="68">
        <v>519.85</v>
      </c>
      <c r="J380" s="27">
        <f t="shared" si="57"/>
        <v>8</v>
      </c>
      <c r="K380" s="27">
        <v>1</v>
      </c>
      <c r="L380"/>
      <c r="M380"/>
      <c r="N380"/>
      <c r="O380"/>
      <c r="P380"/>
      <c r="Q380"/>
      <c r="R380"/>
      <c r="S380"/>
      <c r="T380"/>
      <c r="U380"/>
      <c r="V380"/>
      <c r="W380"/>
    </row>
    <row r="381" spans="1:23" s="12" customFormat="1" x14ac:dyDescent="0.25">
      <c r="A381" s="109">
        <v>416</v>
      </c>
      <c r="B381" s="108" t="s">
        <v>503</v>
      </c>
      <c r="C381" s="109" t="s">
        <v>647</v>
      </c>
      <c r="D381" s="109"/>
      <c r="E381" s="67" t="s">
        <v>322</v>
      </c>
      <c r="F381" s="67" t="s">
        <v>330</v>
      </c>
      <c r="G381" s="98">
        <v>42199</v>
      </c>
      <c r="H381" s="68">
        <v>1130.1099999999999</v>
      </c>
      <c r="J381" s="27"/>
      <c r="K381" s="27"/>
    </row>
    <row r="382" spans="1:23" s="12" customFormat="1" x14ac:dyDescent="0.25">
      <c r="A382" s="63"/>
      <c r="B382" s="377"/>
      <c r="C382" s="63"/>
      <c r="D382" s="63"/>
      <c r="E382" s="62"/>
      <c r="F382" s="63"/>
      <c r="G382" s="83"/>
      <c r="H382" s="71"/>
      <c r="J382" s="27"/>
      <c r="K382" s="27"/>
    </row>
    <row r="383" spans="1:23" s="12" customFormat="1" x14ac:dyDescent="0.25">
      <c r="A383" s="63"/>
      <c r="B383" s="377"/>
      <c r="C383" s="63"/>
      <c r="D383" s="63"/>
      <c r="E383" s="62"/>
      <c r="F383" s="62"/>
      <c r="G383" s="378"/>
      <c r="H383" s="71"/>
      <c r="J383" s="27"/>
      <c r="K383" s="27"/>
    </row>
    <row r="384" spans="1:23" s="12" customFormat="1" x14ac:dyDescent="0.25">
      <c r="A384" s="63"/>
      <c r="B384" s="377"/>
      <c r="C384" s="63"/>
      <c r="D384" s="63"/>
      <c r="E384" s="62"/>
      <c r="F384" s="62"/>
      <c r="G384" s="378"/>
      <c r="H384" s="71"/>
      <c r="J384" s="27"/>
      <c r="K384" s="27"/>
    </row>
    <row r="385" spans="1:11" s="12" customFormat="1" x14ac:dyDescent="0.25">
      <c r="A385" s="63"/>
      <c r="B385" s="377"/>
      <c r="C385" s="63"/>
      <c r="D385" s="63"/>
      <c r="E385" s="62"/>
      <c r="F385" s="63"/>
      <c r="G385" s="379"/>
      <c r="H385" s="71"/>
      <c r="J385" s="27"/>
      <c r="K385" s="27"/>
    </row>
    <row r="386" spans="1:11" s="27" customFormat="1" x14ac:dyDescent="0.25">
      <c r="A386" s="63"/>
      <c r="B386" s="377"/>
      <c r="C386" s="62"/>
      <c r="D386" s="62"/>
      <c r="E386" s="62"/>
      <c r="F386" s="63"/>
      <c r="G386" s="83"/>
      <c r="H386" s="71"/>
    </row>
    <row r="387" spans="1:11" s="12" customFormat="1" x14ac:dyDescent="0.25">
      <c r="A387" s="63"/>
      <c r="B387" s="377"/>
      <c r="C387" s="62"/>
      <c r="D387" s="62"/>
      <c r="E387" s="62"/>
      <c r="F387" s="63"/>
      <c r="G387" s="83"/>
      <c r="H387" s="71"/>
      <c r="J387" s="27"/>
      <c r="K387" s="27"/>
    </row>
    <row r="388" spans="1:11" s="27" customFormat="1" x14ac:dyDescent="0.25">
      <c r="A388" s="63"/>
      <c r="B388" s="377"/>
      <c r="C388" s="63"/>
      <c r="D388" s="63"/>
      <c r="E388" s="63"/>
      <c r="F388" s="63"/>
      <c r="G388" s="83"/>
      <c r="H388" s="71"/>
    </row>
    <row r="389" spans="1:11" s="27" customFormat="1" x14ac:dyDescent="0.25">
      <c r="A389" s="63"/>
      <c r="B389" s="377"/>
      <c r="C389" s="63"/>
      <c r="D389" s="63"/>
      <c r="E389" s="62"/>
      <c r="F389" s="62"/>
      <c r="G389" s="378"/>
      <c r="H389" s="71"/>
    </row>
    <row r="390" spans="1:11" s="12" customFormat="1" x14ac:dyDescent="0.25">
      <c r="A390" s="63"/>
      <c r="B390" s="377"/>
      <c r="C390" s="63"/>
      <c r="D390" s="63"/>
      <c r="E390" s="63"/>
      <c r="F390" s="63"/>
      <c r="G390" s="83"/>
      <c r="H390" s="71"/>
      <c r="J390" s="27"/>
      <c r="K390" s="27"/>
    </row>
    <row r="391" spans="1:11" s="12" customFormat="1" x14ac:dyDescent="0.25">
      <c r="A391" s="63"/>
      <c r="B391" s="377"/>
      <c r="C391" s="63"/>
      <c r="D391" s="63"/>
      <c r="E391" s="62"/>
      <c r="F391" s="62"/>
      <c r="G391" s="378"/>
      <c r="H391" s="71"/>
      <c r="J391" s="27"/>
      <c r="K391" s="27"/>
    </row>
    <row r="392" spans="1:11" s="12" customFormat="1" x14ac:dyDescent="0.25">
      <c r="A392" s="63"/>
      <c r="B392" s="377"/>
      <c r="C392" s="63"/>
      <c r="D392" s="63"/>
      <c r="E392" s="63"/>
      <c r="F392" s="63"/>
      <c r="G392" s="83"/>
      <c r="H392" s="71"/>
      <c r="J392" s="27"/>
      <c r="K392" s="27"/>
    </row>
    <row r="393" spans="1:11" s="12" customFormat="1" x14ac:dyDescent="0.25">
      <c r="A393" s="63"/>
      <c r="B393" s="377"/>
      <c r="C393" s="63"/>
      <c r="D393" s="63"/>
      <c r="E393" s="62"/>
      <c r="F393" s="62"/>
      <c r="G393" s="378"/>
      <c r="H393" s="71"/>
      <c r="J393" s="27"/>
      <c r="K393" s="27"/>
    </row>
    <row r="394" spans="1:11" s="12" customFormat="1" x14ac:dyDescent="0.25">
      <c r="A394" s="63"/>
      <c r="B394" s="377"/>
      <c r="C394" s="63"/>
      <c r="D394" s="63"/>
      <c r="E394" s="63"/>
      <c r="F394" s="63"/>
      <c r="G394" s="83"/>
      <c r="H394" s="71"/>
      <c r="J394" s="27"/>
      <c r="K394" s="27"/>
    </row>
    <row r="395" spans="1:11" s="12" customFormat="1" x14ac:dyDescent="0.25">
      <c r="A395" s="63"/>
      <c r="B395" s="377"/>
      <c r="C395" s="63"/>
      <c r="D395" s="63"/>
      <c r="E395" s="62"/>
      <c r="F395" s="62"/>
      <c r="G395" s="378"/>
      <c r="H395" s="71"/>
      <c r="J395" s="27"/>
      <c r="K395" s="27"/>
    </row>
    <row r="396" spans="1:11" s="12" customFormat="1" x14ac:dyDescent="0.25">
      <c r="A396" s="63"/>
      <c r="B396" s="377"/>
      <c r="C396" s="63"/>
      <c r="D396" s="63"/>
      <c r="E396" s="62"/>
      <c r="F396" s="63"/>
      <c r="G396" s="83"/>
      <c r="H396" s="71"/>
      <c r="J396" s="27"/>
      <c r="K396" s="27"/>
    </row>
    <row r="397" spans="1:11" s="12" customFormat="1" x14ac:dyDescent="0.25">
      <c r="A397" s="63"/>
      <c r="B397" s="377"/>
      <c r="C397" s="63"/>
      <c r="D397" s="63"/>
      <c r="E397" s="62"/>
      <c r="F397" s="62"/>
      <c r="G397" s="378"/>
      <c r="H397" s="71"/>
      <c r="J397" s="27"/>
      <c r="K397" s="27"/>
    </row>
    <row r="398" spans="1:11" s="12" customFormat="1" x14ac:dyDescent="0.25">
      <c r="A398" s="63"/>
      <c r="B398" s="377"/>
      <c r="C398" s="63"/>
      <c r="D398" s="63"/>
      <c r="E398" s="62"/>
      <c r="F398" s="63"/>
      <c r="G398" s="83"/>
      <c r="H398" s="71"/>
      <c r="J398" s="27"/>
      <c r="K398" s="27"/>
    </row>
    <row r="399" spans="1:11" s="12" customFormat="1" x14ac:dyDescent="0.25">
      <c r="A399" s="63"/>
      <c r="B399" s="377"/>
      <c r="C399" s="63"/>
      <c r="D399" s="63"/>
      <c r="E399" s="62"/>
      <c r="F399" s="62"/>
      <c r="G399" s="378"/>
      <c r="H399" s="71"/>
      <c r="J399" s="27"/>
      <c r="K399" s="27"/>
    </row>
    <row r="400" spans="1:11" s="12" customFormat="1" x14ac:dyDescent="0.25">
      <c r="A400" s="63"/>
      <c r="B400" s="377"/>
      <c r="C400" s="63"/>
      <c r="D400" s="63"/>
      <c r="E400" s="63"/>
      <c r="F400" s="63"/>
      <c r="G400" s="83"/>
      <c r="H400" s="71"/>
      <c r="J400" s="27"/>
      <c r="K400" s="27"/>
    </row>
    <row r="401" spans="1:23" s="12" customFormat="1" x14ac:dyDescent="0.25">
      <c r="A401" s="63"/>
      <c r="B401" s="377"/>
      <c r="C401" s="63"/>
      <c r="D401" s="63"/>
      <c r="E401" s="62"/>
      <c r="F401" s="62"/>
      <c r="G401" s="378"/>
      <c r="H401" s="71"/>
      <c r="J401" s="27"/>
      <c r="K401" s="27"/>
    </row>
    <row r="402" spans="1:23" s="12" customFormat="1" x14ac:dyDescent="0.25">
      <c r="A402" s="63"/>
      <c r="B402" s="377"/>
      <c r="C402" s="63"/>
      <c r="D402" s="63"/>
      <c r="E402" s="62"/>
      <c r="F402" s="63"/>
      <c r="G402" s="83"/>
      <c r="H402" s="71"/>
      <c r="J402" s="27"/>
      <c r="K402" s="27"/>
    </row>
    <row r="403" spans="1:23" s="12" customFormat="1" x14ac:dyDescent="0.25">
      <c r="A403" s="63"/>
      <c r="B403" s="377"/>
      <c r="C403" s="63"/>
      <c r="D403" s="63"/>
      <c r="E403" s="62"/>
      <c r="F403" s="62"/>
      <c r="G403" s="378"/>
      <c r="H403" s="71"/>
      <c r="J403" s="27"/>
      <c r="K403" s="27"/>
    </row>
    <row r="404" spans="1:23" s="12" customFormat="1" x14ac:dyDescent="0.25">
      <c r="A404" s="63"/>
      <c r="B404" s="377"/>
      <c r="C404" s="63"/>
      <c r="D404" s="63"/>
      <c r="E404" s="63"/>
      <c r="F404" s="63"/>
      <c r="G404" s="83"/>
      <c r="H404" s="71"/>
      <c r="J404" s="27"/>
      <c r="K404" s="27"/>
    </row>
    <row r="405" spans="1:23" s="12" customFormat="1" x14ac:dyDescent="0.25">
      <c r="A405" s="63"/>
      <c r="B405" s="377"/>
      <c r="C405" s="63"/>
      <c r="D405" s="63"/>
      <c r="E405" s="62"/>
      <c r="F405" s="62"/>
      <c r="G405" s="378"/>
      <c r="H405" s="71"/>
      <c r="J405" s="27"/>
      <c r="K405" s="27"/>
    </row>
    <row r="406" spans="1:23" s="12" customFormat="1" x14ac:dyDescent="0.25">
      <c r="A406" s="63"/>
      <c r="B406" s="377"/>
      <c r="C406" s="63"/>
      <c r="D406" s="63"/>
      <c r="E406" s="62"/>
      <c r="F406" s="63"/>
      <c r="G406" s="83"/>
      <c r="H406" s="71"/>
      <c r="J406" s="27"/>
      <c r="K406" s="27"/>
    </row>
    <row r="407" spans="1:23" s="12" customFormat="1" x14ac:dyDescent="0.25">
      <c r="A407" s="63"/>
      <c r="B407" s="377"/>
      <c r="C407" s="63"/>
      <c r="D407" s="63"/>
      <c r="E407" s="62"/>
      <c r="F407" s="62"/>
      <c r="G407" s="378"/>
      <c r="H407" s="71"/>
      <c r="J407" s="27"/>
      <c r="K407" s="27"/>
    </row>
    <row r="408" spans="1:23" s="27" customFormat="1" x14ac:dyDescent="0.25">
      <c r="A408" s="63"/>
      <c r="B408" s="377"/>
      <c r="C408" s="63"/>
      <c r="D408" s="63"/>
      <c r="E408" s="380"/>
      <c r="F408" s="63"/>
      <c r="G408" s="83"/>
      <c r="H408" s="71"/>
      <c r="L408" s="381"/>
      <c r="M408" s="381"/>
      <c r="N408" s="381"/>
      <c r="O408" s="381"/>
      <c r="P408" s="381"/>
      <c r="Q408" s="381"/>
      <c r="R408" s="381"/>
      <c r="S408" s="381"/>
      <c r="T408" s="381"/>
      <c r="U408" s="381"/>
      <c r="V408" s="381"/>
      <c r="W408" s="381"/>
    </row>
    <row r="409" spans="1:23" s="27" customFormat="1" x14ac:dyDescent="0.25">
      <c r="A409" s="63"/>
      <c r="B409" s="377"/>
      <c r="C409" s="63"/>
      <c r="D409" s="63"/>
      <c r="E409" s="380"/>
      <c r="F409" s="62"/>
      <c r="G409" s="378"/>
      <c r="H409" s="71"/>
    </row>
    <row r="410" spans="1:23" s="27" customFormat="1" x14ac:dyDescent="0.25">
      <c r="A410" s="63"/>
      <c r="B410" s="377"/>
      <c r="C410" s="62"/>
      <c r="D410" s="62"/>
      <c r="E410" s="63"/>
      <c r="F410" s="63"/>
      <c r="G410" s="83"/>
      <c r="H410" s="71"/>
    </row>
    <row r="411" spans="1:23" s="27" customFormat="1" x14ac:dyDescent="0.25">
      <c r="A411" s="63"/>
      <c r="B411" s="377"/>
      <c r="C411" s="63"/>
      <c r="D411" s="63"/>
      <c r="E411" s="62"/>
      <c r="F411" s="62"/>
      <c r="G411" s="378"/>
      <c r="H411" s="71"/>
    </row>
    <row r="412" spans="1:23" s="27" customFormat="1" x14ac:dyDescent="0.25">
      <c r="A412" s="63"/>
      <c r="B412" s="377"/>
      <c r="C412" s="63"/>
      <c r="D412" s="63"/>
      <c r="E412" s="380"/>
      <c r="F412" s="63"/>
      <c r="G412" s="83"/>
      <c r="H412" s="71"/>
      <c r="L412" s="381"/>
      <c r="M412" s="381"/>
      <c r="N412" s="381"/>
      <c r="O412" s="381"/>
      <c r="P412" s="381"/>
      <c r="Q412" s="381"/>
      <c r="R412" s="381"/>
      <c r="S412" s="381"/>
      <c r="T412" s="381"/>
      <c r="U412" s="381"/>
      <c r="V412" s="381"/>
      <c r="W412" s="381"/>
    </row>
    <row r="413" spans="1:23" s="27" customFormat="1" x14ac:dyDescent="0.25">
      <c r="A413" s="63"/>
      <c r="B413" s="377"/>
      <c r="C413" s="63"/>
      <c r="D413" s="63"/>
      <c r="E413" s="380"/>
      <c r="F413" s="62"/>
      <c r="G413" s="378"/>
      <c r="H413" s="71"/>
    </row>
    <row r="414" spans="1:23" s="27" customFormat="1" x14ac:dyDescent="0.25">
      <c r="A414" s="63"/>
      <c r="B414" s="377"/>
      <c r="C414" s="63"/>
      <c r="D414" s="63"/>
      <c r="E414" s="380"/>
      <c r="F414" s="63"/>
      <c r="G414" s="83"/>
      <c r="H414" s="71"/>
      <c r="L414" s="381"/>
      <c r="M414" s="381"/>
      <c r="N414" s="381"/>
      <c r="O414" s="381"/>
      <c r="P414" s="381"/>
      <c r="Q414" s="381"/>
      <c r="R414" s="381"/>
      <c r="S414" s="381"/>
      <c r="T414" s="381"/>
      <c r="U414" s="381"/>
      <c r="V414" s="381"/>
      <c r="W414" s="381"/>
    </row>
    <row r="415" spans="1:23" s="27" customFormat="1" x14ac:dyDescent="0.25">
      <c r="A415" s="63"/>
      <c r="B415" s="377"/>
      <c r="C415" s="63"/>
      <c r="D415" s="63"/>
      <c r="E415" s="380"/>
      <c r="F415" s="62"/>
      <c r="G415" s="378"/>
      <c r="H415" s="71"/>
    </row>
    <row r="416" spans="1:23" s="27" customFormat="1" x14ac:dyDescent="0.25">
      <c r="A416" s="63"/>
      <c r="B416" s="377"/>
      <c r="C416" s="63"/>
      <c r="D416" s="63"/>
      <c r="E416" s="63"/>
      <c r="F416" s="63"/>
      <c r="G416" s="83"/>
      <c r="H416" s="71"/>
    </row>
    <row r="417" spans="1:11" s="27" customFormat="1" x14ac:dyDescent="0.25">
      <c r="A417" s="63"/>
      <c r="B417" s="377"/>
      <c r="C417" s="63"/>
      <c r="D417" s="63"/>
      <c r="E417" s="63"/>
      <c r="F417" s="62"/>
      <c r="G417" s="378"/>
      <c r="H417" s="71"/>
    </row>
    <row r="418" spans="1:11" s="12" customFormat="1" x14ac:dyDescent="0.25">
      <c r="A418" s="63"/>
      <c r="B418" s="377"/>
      <c r="C418" s="63"/>
      <c r="D418" s="63"/>
      <c r="E418" s="62"/>
      <c r="F418" s="62"/>
      <c r="G418" s="378"/>
      <c r="H418" s="71"/>
      <c r="J418" s="27"/>
      <c r="K418" s="27"/>
    </row>
    <row r="419" spans="1:11" s="12" customFormat="1" x14ac:dyDescent="0.25">
      <c r="A419" s="63"/>
      <c r="B419" s="377"/>
      <c r="C419" s="63"/>
      <c r="D419" s="63"/>
      <c r="E419" s="62"/>
      <c r="F419" s="63"/>
      <c r="G419" s="83"/>
      <c r="H419" s="71"/>
      <c r="J419" s="27"/>
      <c r="K419" s="27"/>
    </row>
    <row r="420" spans="1:11" s="12" customFormat="1" x14ac:dyDescent="0.25">
      <c r="A420" s="63"/>
      <c r="B420" s="377"/>
      <c r="C420" s="63"/>
      <c r="D420" s="63"/>
      <c r="E420" s="62"/>
      <c r="F420" s="62"/>
      <c r="G420" s="378"/>
      <c r="H420" s="71"/>
      <c r="J420" s="27"/>
      <c r="K420" s="27"/>
    </row>
    <row r="421" spans="1:11" s="12" customFormat="1" x14ac:dyDescent="0.25">
      <c r="A421" s="63"/>
      <c r="B421" s="377"/>
      <c r="C421" s="63"/>
      <c r="D421" s="63"/>
      <c r="E421" s="62"/>
      <c r="F421" s="63"/>
      <c r="G421" s="83"/>
      <c r="H421" s="71"/>
      <c r="J421" s="27"/>
      <c r="K421" s="27"/>
    </row>
    <row r="422" spans="1:11" s="27" customFormat="1" x14ac:dyDescent="0.25">
      <c r="A422" s="63"/>
      <c r="B422" s="377"/>
      <c r="C422" s="63"/>
      <c r="D422" s="63"/>
      <c r="E422" s="62"/>
      <c r="F422" s="62"/>
      <c r="G422" s="378"/>
      <c r="H422" s="71"/>
    </row>
    <row r="423" spans="1:11" s="27" customFormat="1" x14ac:dyDescent="0.25">
      <c r="A423" s="63"/>
      <c r="B423" s="377"/>
      <c r="C423" s="63"/>
      <c r="D423" s="63"/>
      <c r="E423" s="62"/>
      <c r="F423" s="63"/>
      <c r="G423" s="83"/>
      <c r="H423" s="71"/>
    </row>
    <row r="424" spans="1:11" s="27" customFormat="1" x14ac:dyDescent="0.25">
      <c r="A424" s="63"/>
      <c r="B424" s="377"/>
      <c r="C424" s="63"/>
      <c r="D424" s="63"/>
      <c r="E424" s="380"/>
      <c r="F424" s="62"/>
      <c r="G424" s="378"/>
      <c r="H424" s="71"/>
    </row>
    <row r="425" spans="1:11" s="27" customFormat="1" x14ac:dyDescent="0.25">
      <c r="A425" s="63"/>
      <c r="B425" s="377"/>
      <c r="C425" s="63"/>
      <c r="D425" s="63"/>
      <c r="E425" s="380"/>
      <c r="F425" s="63"/>
      <c r="G425" s="83"/>
      <c r="H425" s="71"/>
    </row>
    <row r="426" spans="1:11" s="12" customFormat="1" x14ac:dyDescent="0.25">
      <c r="A426" s="63"/>
      <c r="B426" s="377"/>
      <c r="C426" s="63"/>
      <c r="D426" s="63"/>
      <c r="E426" s="62"/>
      <c r="F426" s="62"/>
      <c r="G426" s="378"/>
      <c r="H426" s="71"/>
      <c r="J426" s="27"/>
      <c r="K426" s="27"/>
    </row>
    <row r="427" spans="1:11" s="12" customFormat="1" x14ac:dyDescent="0.25">
      <c r="A427" s="63"/>
      <c r="B427" s="377"/>
      <c r="C427" s="63"/>
      <c r="D427" s="63"/>
      <c r="E427" s="62"/>
      <c r="F427" s="63"/>
      <c r="G427" s="83"/>
      <c r="H427" s="71"/>
      <c r="J427" s="27"/>
      <c r="K427" s="27"/>
    </row>
    <row r="428" spans="1:11" s="12" customFormat="1" x14ac:dyDescent="0.25">
      <c r="A428" s="63"/>
      <c r="B428" s="377"/>
      <c r="C428" s="62"/>
      <c r="D428" s="62"/>
      <c r="E428" s="62"/>
      <c r="F428" s="63"/>
      <c r="G428" s="83"/>
      <c r="H428" s="71"/>
      <c r="J428" s="27"/>
      <c r="K428" s="27"/>
    </row>
    <row r="429" spans="1:11" s="12" customFormat="1" x14ac:dyDescent="0.25">
      <c r="A429" s="63"/>
      <c r="B429" s="377"/>
      <c r="C429" s="62"/>
      <c r="D429" s="62"/>
      <c r="E429" s="62"/>
      <c r="F429" s="63"/>
      <c r="G429" s="83"/>
      <c r="H429" s="71"/>
      <c r="J429" s="27"/>
      <c r="K429" s="27"/>
    </row>
    <row r="430" spans="1:11" s="27" customFormat="1" x14ac:dyDescent="0.25">
      <c r="A430" s="63"/>
      <c r="B430" s="377"/>
      <c r="C430" s="62"/>
      <c r="D430" s="62"/>
      <c r="E430" s="62"/>
      <c r="F430" s="63"/>
      <c r="G430" s="83"/>
      <c r="H430" s="71"/>
    </row>
    <row r="431" spans="1:11" s="12" customFormat="1" x14ac:dyDescent="0.25">
      <c r="A431" s="63"/>
      <c r="B431" s="377"/>
      <c r="C431" s="62"/>
      <c r="D431" s="62"/>
      <c r="E431" s="62"/>
      <c r="F431" s="63"/>
      <c r="G431" s="83"/>
      <c r="H431" s="71"/>
      <c r="J431" s="27"/>
      <c r="K431" s="27"/>
    </row>
    <row r="432" spans="1:11" s="12" customFormat="1" x14ac:dyDescent="0.25">
      <c r="A432" s="63"/>
      <c r="B432" s="377"/>
      <c r="C432" s="62"/>
      <c r="D432" s="62"/>
      <c r="E432" s="62"/>
      <c r="F432" s="63"/>
      <c r="G432" s="83"/>
      <c r="H432" s="71"/>
      <c r="J432" s="27"/>
      <c r="K432" s="27"/>
    </row>
    <row r="433" spans="1:11" s="12" customFormat="1" x14ac:dyDescent="0.25">
      <c r="A433" s="63"/>
      <c r="B433" s="377"/>
      <c r="C433" s="62"/>
      <c r="D433" s="62"/>
      <c r="E433" s="62"/>
      <c r="F433" s="63"/>
      <c r="G433" s="83"/>
      <c r="H433" s="71"/>
      <c r="J433" s="27"/>
      <c r="K433" s="27"/>
    </row>
    <row r="434" spans="1:11" s="12" customFormat="1" x14ac:dyDescent="0.25">
      <c r="A434" s="63"/>
      <c r="B434" s="377"/>
      <c r="C434" s="62"/>
      <c r="D434" s="62"/>
      <c r="E434" s="62"/>
      <c r="F434" s="63"/>
      <c r="G434" s="83"/>
      <c r="H434" s="71"/>
      <c r="J434" s="27"/>
      <c r="K434" s="27"/>
    </row>
    <row r="435" spans="1:11" s="27" customFormat="1" x14ac:dyDescent="0.25">
      <c r="A435" s="63"/>
      <c r="B435" s="377"/>
      <c r="C435" s="62"/>
      <c r="D435" s="62"/>
      <c r="E435" s="380"/>
      <c r="F435" s="63"/>
      <c r="G435" s="83"/>
      <c r="H435" s="71"/>
    </row>
    <row r="436" spans="1:11" s="27" customFormat="1" x14ac:dyDescent="0.25">
      <c r="A436" s="63"/>
      <c r="B436" s="377"/>
      <c r="C436" s="62"/>
      <c r="D436" s="62"/>
      <c r="E436" s="62"/>
      <c r="F436" s="63"/>
      <c r="G436" s="83"/>
      <c r="H436" s="71"/>
    </row>
    <row r="437" spans="1:11" s="12" customFormat="1" x14ac:dyDescent="0.25">
      <c r="A437" s="63"/>
      <c r="B437" s="377"/>
      <c r="C437" s="62"/>
      <c r="D437" s="62"/>
      <c r="E437" s="62"/>
      <c r="F437" s="63"/>
      <c r="G437" s="83"/>
      <c r="H437" s="71"/>
      <c r="J437" s="27"/>
      <c r="K437" s="27"/>
    </row>
    <row r="438" spans="1:11" s="12" customFormat="1" x14ac:dyDescent="0.25">
      <c r="A438" s="63"/>
      <c r="B438" s="377"/>
      <c r="C438" s="63"/>
      <c r="D438" s="63"/>
      <c r="E438" s="62"/>
      <c r="F438" s="63"/>
      <c r="G438" s="83"/>
      <c r="H438" s="71"/>
      <c r="J438" s="27"/>
      <c r="K438" s="27"/>
    </row>
    <row r="439" spans="1:11" s="12" customFormat="1" x14ac:dyDescent="0.25">
      <c r="A439" s="63"/>
      <c r="B439" s="377"/>
      <c r="C439" s="63"/>
      <c r="D439" s="63"/>
      <c r="E439" s="62"/>
      <c r="F439" s="62"/>
      <c r="G439" s="378"/>
      <c r="H439" s="71"/>
      <c r="J439" s="27"/>
      <c r="K439" s="27"/>
    </row>
    <row r="440" spans="1:11" s="12" customFormat="1" x14ac:dyDescent="0.25">
      <c r="A440" s="63"/>
      <c r="B440" s="377"/>
      <c r="C440" s="63"/>
      <c r="D440" s="63"/>
      <c r="E440" s="62"/>
      <c r="F440" s="63"/>
      <c r="G440" s="83"/>
      <c r="H440" s="71"/>
      <c r="J440" s="27"/>
      <c r="K440" s="27"/>
    </row>
    <row r="441" spans="1:11" s="12" customFormat="1" x14ac:dyDescent="0.25">
      <c r="A441" s="63"/>
      <c r="B441" s="377"/>
      <c r="C441" s="63"/>
      <c r="D441" s="63"/>
      <c r="E441" s="62"/>
      <c r="F441" s="62"/>
      <c r="G441" s="378"/>
      <c r="H441" s="71"/>
      <c r="J441" s="27"/>
      <c r="K441" s="27"/>
    </row>
    <row r="442" spans="1:11" s="12" customFormat="1" x14ac:dyDescent="0.25">
      <c r="A442" s="63"/>
      <c r="B442" s="377"/>
      <c r="C442" s="63"/>
      <c r="D442" s="63"/>
      <c r="E442" s="62"/>
      <c r="F442" s="63"/>
      <c r="G442" s="379"/>
      <c r="H442" s="71"/>
      <c r="J442" s="27"/>
      <c r="K442" s="27"/>
    </row>
    <row r="443" spans="1:11" s="27" customFormat="1" x14ac:dyDescent="0.25">
      <c r="A443" s="63"/>
      <c r="B443" s="377"/>
      <c r="C443" s="63"/>
      <c r="D443" s="63"/>
      <c r="E443" s="62"/>
      <c r="F443" s="62"/>
      <c r="G443" s="378"/>
      <c r="H443" s="71"/>
    </row>
    <row r="444" spans="1:11" s="27" customFormat="1" x14ac:dyDescent="0.25">
      <c r="A444" s="63"/>
      <c r="B444" s="377"/>
      <c r="C444" s="63"/>
      <c r="D444" s="63"/>
      <c r="E444" s="62"/>
      <c r="F444" s="63"/>
      <c r="G444" s="379"/>
      <c r="H444" s="71"/>
    </row>
    <row r="445" spans="1:11" s="27" customFormat="1" x14ac:dyDescent="0.25">
      <c r="A445" s="63"/>
      <c r="B445" s="377"/>
      <c r="C445" s="63"/>
      <c r="D445" s="63"/>
      <c r="E445" s="62"/>
      <c r="F445" s="62"/>
      <c r="G445" s="378"/>
      <c r="H445" s="71"/>
    </row>
    <row r="446" spans="1:11" s="27" customFormat="1" x14ac:dyDescent="0.25">
      <c r="A446" s="63"/>
      <c r="B446" s="377"/>
      <c r="C446" s="63"/>
      <c r="D446" s="63"/>
      <c r="E446" s="62"/>
      <c r="F446" s="63"/>
      <c r="G446" s="379"/>
      <c r="H446" s="71"/>
    </row>
    <row r="447" spans="1:11" s="27" customFormat="1" x14ac:dyDescent="0.25">
      <c r="A447" s="63"/>
      <c r="B447" s="377"/>
      <c r="C447" s="63"/>
      <c r="D447" s="63"/>
      <c r="E447" s="62"/>
      <c r="F447" s="62"/>
      <c r="G447" s="378"/>
      <c r="H447" s="71"/>
    </row>
    <row r="448" spans="1:11" s="27" customFormat="1" x14ac:dyDescent="0.25">
      <c r="A448" s="63"/>
      <c r="B448" s="377"/>
      <c r="C448" s="63"/>
      <c r="D448" s="63"/>
      <c r="E448" s="62"/>
      <c r="F448" s="63"/>
      <c r="G448" s="379"/>
      <c r="H448" s="71"/>
    </row>
    <row r="449" spans="1:8" s="27" customFormat="1" x14ac:dyDescent="0.25">
      <c r="A449" s="63"/>
      <c r="B449" s="377"/>
      <c r="C449" s="63"/>
      <c r="D449" s="63"/>
      <c r="E449" s="62"/>
      <c r="F449" s="62"/>
      <c r="G449" s="378"/>
      <c r="H449" s="71"/>
    </row>
    <row r="450" spans="1:8" s="27" customFormat="1" x14ac:dyDescent="0.25">
      <c r="A450" s="63"/>
      <c r="B450" s="377"/>
      <c r="C450" s="63"/>
      <c r="D450" s="63"/>
      <c r="E450" s="62"/>
      <c r="F450" s="63"/>
      <c r="G450" s="379"/>
      <c r="H450" s="71"/>
    </row>
    <row r="451" spans="1:8" s="27" customFormat="1" x14ac:dyDescent="0.25">
      <c r="A451" s="63"/>
      <c r="B451" s="377"/>
      <c r="C451" s="63"/>
      <c r="D451" s="63"/>
      <c r="E451" s="62"/>
      <c r="F451" s="62"/>
      <c r="G451" s="378"/>
      <c r="H451" s="71"/>
    </row>
    <row r="452" spans="1:8" s="27" customFormat="1" x14ac:dyDescent="0.25">
      <c r="A452" s="63"/>
      <c r="B452" s="377"/>
      <c r="C452" s="63"/>
      <c r="D452" s="63"/>
      <c r="E452" s="62"/>
      <c r="F452" s="63"/>
      <c r="G452" s="379"/>
      <c r="H452" s="71"/>
    </row>
    <row r="453" spans="1:8" s="27" customFormat="1" x14ac:dyDescent="0.25">
      <c r="A453" s="63"/>
      <c r="B453" s="377"/>
      <c r="C453" s="63"/>
      <c r="D453" s="63"/>
      <c r="E453" s="62"/>
      <c r="F453" s="62"/>
      <c r="G453" s="378"/>
      <c r="H453" s="71"/>
    </row>
    <row r="454" spans="1:8" s="27" customFormat="1" x14ac:dyDescent="0.25">
      <c r="A454" s="63"/>
      <c r="B454" s="377"/>
      <c r="C454" s="63"/>
      <c r="D454" s="63"/>
      <c r="E454" s="62"/>
      <c r="F454" s="63"/>
      <c r="G454" s="379"/>
      <c r="H454" s="71"/>
    </row>
    <row r="455" spans="1:8" s="27" customFormat="1" x14ac:dyDescent="0.25">
      <c r="A455" s="63"/>
      <c r="B455" s="377"/>
      <c r="C455" s="63"/>
      <c r="D455" s="63"/>
      <c r="E455" s="62"/>
      <c r="F455" s="62"/>
      <c r="G455" s="378"/>
      <c r="H455" s="71"/>
    </row>
    <row r="456" spans="1:8" s="27" customFormat="1" x14ac:dyDescent="0.25">
      <c r="A456" s="63"/>
      <c r="B456" s="377"/>
      <c r="C456" s="63"/>
      <c r="D456" s="63"/>
      <c r="E456" s="62"/>
      <c r="F456" s="63"/>
      <c r="G456" s="379"/>
      <c r="H456" s="71"/>
    </row>
    <row r="457" spans="1:8" s="27" customFormat="1" x14ac:dyDescent="0.25">
      <c r="A457" s="63"/>
      <c r="B457" s="377"/>
      <c r="C457" s="63"/>
      <c r="D457" s="63"/>
      <c r="E457" s="62"/>
      <c r="F457" s="62"/>
      <c r="G457" s="378"/>
      <c r="H457" s="71"/>
    </row>
    <row r="458" spans="1:8" s="27" customFormat="1" x14ac:dyDescent="0.25">
      <c r="A458" s="63"/>
      <c r="B458" s="377"/>
      <c r="C458" s="63"/>
      <c r="D458" s="63"/>
      <c r="E458" s="62"/>
      <c r="F458" s="63"/>
      <c r="G458" s="379"/>
      <c r="H458" s="71"/>
    </row>
    <row r="459" spans="1:8" s="27" customFormat="1" x14ac:dyDescent="0.25">
      <c r="A459" s="63"/>
      <c r="B459" s="377"/>
      <c r="C459" s="63"/>
      <c r="D459" s="63"/>
      <c r="E459" s="62"/>
      <c r="F459" s="62"/>
      <c r="G459" s="378"/>
      <c r="H459" s="71"/>
    </row>
    <row r="460" spans="1:8" s="27" customFormat="1" x14ac:dyDescent="0.25">
      <c r="A460" s="63"/>
      <c r="B460" s="377"/>
      <c r="C460" s="63"/>
      <c r="D460" s="63"/>
      <c r="E460" s="62"/>
      <c r="F460" s="63"/>
      <c r="G460" s="379"/>
      <c r="H460" s="71"/>
    </row>
    <row r="461" spans="1:8" s="27" customFormat="1" x14ac:dyDescent="0.25">
      <c r="A461" s="63"/>
      <c r="B461" s="377"/>
      <c r="C461" s="63"/>
      <c r="D461" s="63"/>
      <c r="E461" s="62"/>
      <c r="F461" s="62"/>
      <c r="G461" s="378"/>
      <c r="H461" s="71"/>
    </row>
    <row r="462" spans="1:8" s="27" customFormat="1" x14ac:dyDescent="0.25">
      <c r="A462" s="63"/>
      <c r="B462" s="377"/>
      <c r="C462" s="63"/>
      <c r="D462" s="63"/>
      <c r="E462" s="62"/>
      <c r="F462" s="63"/>
      <c r="G462" s="379"/>
      <c r="H462" s="71"/>
    </row>
    <row r="463" spans="1:8" s="27" customFormat="1" x14ac:dyDescent="0.25">
      <c r="A463" s="63"/>
      <c r="B463" s="377"/>
      <c r="C463" s="63"/>
      <c r="D463" s="63"/>
      <c r="E463" s="62"/>
      <c r="F463" s="62"/>
      <c r="G463" s="378"/>
      <c r="H463" s="71"/>
    </row>
    <row r="464" spans="1:8" s="27" customFormat="1" x14ac:dyDescent="0.25">
      <c r="A464" s="63"/>
      <c r="B464" s="377"/>
      <c r="C464" s="63"/>
      <c r="D464" s="63"/>
      <c r="E464" s="62"/>
      <c r="F464" s="63"/>
      <c r="G464" s="379"/>
      <c r="H464" s="71"/>
    </row>
    <row r="465" spans="1:8" s="27" customFormat="1" x14ac:dyDescent="0.25">
      <c r="A465" s="63"/>
      <c r="B465" s="377"/>
      <c r="C465" s="63"/>
      <c r="D465" s="63"/>
      <c r="E465" s="62"/>
      <c r="F465" s="62"/>
      <c r="G465" s="378"/>
      <c r="H465" s="71"/>
    </row>
    <row r="466" spans="1:8" s="27" customFormat="1" x14ac:dyDescent="0.25">
      <c r="A466" s="63"/>
      <c r="B466" s="377"/>
      <c r="C466" s="63"/>
      <c r="D466" s="63"/>
      <c r="E466" s="62"/>
      <c r="F466" s="63"/>
      <c r="G466" s="379"/>
      <c r="H466" s="71"/>
    </row>
    <row r="467" spans="1:8" s="27" customFormat="1" x14ac:dyDescent="0.25">
      <c r="A467" s="63"/>
      <c r="B467" s="377"/>
      <c r="C467" s="63"/>
      <c r="D467" s="63"/>
      <c r="E467" s="62"/>
      <c r="F467" s="62"/>
      <c r="G467" s="378"/>
      <c r="H467" s="71"/>
    </row>
    <row r="468" spans="1:8" s="27" customFormat="1" x14ac:dyDescent="0.25">
      <c r="A468" s="63"/>
      <c r="B468" s="377"/>
      <c r="C468" s="63"/>
      <c r="D468" s="63"/>
      <c r="E468" s="62"/>
      <c r="F468" s="63"/>
      <c r="G468" s="379"/>
      <c r="H468" s="71"/>
    </row>
    <row r="469" spans="1:8" s="27" customFormat="1" x14ac:dyDescent="0.25">
      <c r="A469" s="63"/>
      <c r="B469" s="377"/>
      <c r="C469" s="63"/>
      <c r="D469" s="63"/>
      <c r="E469" s="62"/>
      <c r="F469" s="62"/>
      <c r="G469" s="378"/>
      <c r="H469" s="71"/>
    </row>
    <row r="470" spans="1:8" s="27" customFormat="1" x14ac:dyDescent="0.25">
      <c r="A470" s="63"/>
      <c r="B470" s="377"/>
      <c r="C470" s="63"/>
      <c r="D470" s="63"/>
      <c r="E470" s="62"/>
      <c r="F470" s="63"/>
      <c r="G470" s="379"/>
      <c r="H470" s="71"/>
    </row>
    <row r="471" spans="1:8" s="27" customFormat="1" x14ac:dyDescent="0.25">
      <c r="A471" s="63"/>
      <c r="B471" s="377"/>
      <c r="C471" s="63"/>
      <c r="D471" s="63"/>
      <c r="E471" s="62"/>
      <c r="F471" s="62"/>
      <c r="G471" s="378"/>
      <c r="H471" s="71"/>
    </row>
    <row r="472" spans="1:8" s="27" customFormat="1" x14ac:dyDescent="0.25">
      <c r="A472" s="63"/>
      <c r="B472" s="377"/>
      <c r="C472" s="63"/>
      <c r="D472" s="63"/>
      <c r="E472" s="62"/>
      <c r="F472" s="63"/>
      <c r="G472" s="379"/>
      <c r="H472" s="71"/>
    </row>
    <row r="473" spans="1:8" s="27" customFormat="1" x14ac:dyDescent="0.25">
      <c r="A473" s="63"/>
      <c r="B473" s="377"/>
      <c r="C473" s="63"/>
      <c r="D473" s="63"/>
      <c r="E473" s="62"/>
      <c r="F473" s="62"/>
      <c r="G473" s="378"/>
      <c r="H473" s="71"/>
    </row>
    <row r="474" spans="1:8" s="27" customFormat="1" x14ac:dyDescent="0.25">
      <c r="A474" s="63"/>
      <c r="B474" s="377"/>
      <c r="C474" s="63"/>
      <c r="D474" s="63"/>
      <c r="E474" s="62"/>
      <c r="F474" s="63"/>
      <c r="G474" s="379"/>
      <c r="H474" s="71"/>
    </row>
    <row r="475" spans="1:8" s="27" customFormat="1" x14ac:dyDescent="0.25">
      <c r="A475" s="63"/>
      <c r="B475" s="377"/>
      <c r="C475" s="63"/>
      <c r="D475" s="63"/>
      <c r="E475" s="62"/>
      <c r="F475" s="62"/>
      <c r="G475" s="378"/>
      <c r="H475" s="71"/>
    </row>
    <row r="476" spans="1:8" s="27" customFormat="1" x14ac:dyDescent="0.25">
      <c r="A476" s="63"/>
      <c r="B476" s="377"/>
      <c r="C476" s="63"/>
      <c r="D476" s="63"/>
      <c r="E476" s="62"/>
      <c r="F476" s="63"/>
      <c r="G476" s="379"/>
      <c r="H476" s="71"/>
    </row>
    <row r="477" spans="1:8" s="27" customFormat="1" x14ac:dyDescent="0.25">
      <c r="A477" s="63"/>
      <c r="B477" s="377"/>
      <c r="C477" s="63"/>
      <c r="D477" s="63"/>
      <c r="E477" s="62"/>
      <c r="F477" s="62"/>
      <c r="G477" s="378"/>
      <c r="H477" s="71"/>
    </row>
    <row r="478" spans="1:8" s="27" customFormat="1" x14ac:dyDescent="0.25">
      <c r="A478" s="63"/>
      <c r="B478" s="377"/>
      <c r="C478" s="63"/>
      <c r="D478" s="63"/>
      <c r="E478" s="62"/>
      <c r="F478" s="63"/>
      <c r="G478" s="379"/>
      <c r="H478" s="71"/>
    </row>
    <row r="479" spans="1:8" s="27" customFormat="1" x14ac:dyDescent="0.25">
      <c r="A479" s="63"/>
      <c r="B479" s="377"/>
      <c r="C479" s="63"/>
      <c r="D479" s="63"/>
      <c r="E479" s="62"/>
      <c r="F479" s="62"/>
      <c r="G479" s="378"/>
      <c r="H479" s="71"/>
    </row>
    <row r="480" spans="1:8" s="27" customFormat="1" x14ac:dyDescent="0.25">
      <c r="A480" s="63"/>
      <c r="B480" s="377"/>
      <c r="C480" s="63"/>
      <c r="D480" s="63"/>
      <c r="E480" s="62"/>
      <c r="F480" s="63"/>
      <c r="G480" s="379"/>
      <c r="H480" s="71"/>
    </row>
    <row r="481" spans="1:8" s="27" customFormat="1" x14ac:dyDescent="0.25">
      <c r="A481" s="63"/>
      <c r="B481" s="377"/>
      <c r="C481" s="63"/>
      <c r="D481" s="63"/>
      <c r="E481" s="62"/>
      <c r="F481" s="62"/>
      <c r="G481" s="378"/>
      <c r="H481" s="71"/>
    </row>
    <row r="482" spans="1:8" s="27" customFormat="1" x14ac:dyDescent="0.25">
      <c r="A482" s="63"/>
      <c r="B482" s="377"/>
      <c r="C482" s="63"/>
      <c r="D482" s="63"/>
      <c r="E482" s="62"/>
      <c r="F482" s="63"/>
      <c r="G482" s="379"/>
      <c r="H482" s="71"/>
    </row>
    <row r="483" spans="1:8" s="27" customFormat="1" x14ac:dyDescent="0.25">
      <c r="A483" s="63"/>
      <c r="B483" s="377"/>
      <c r="C483" s="63"/>
      <c r="D483" s="63"/>
      <c r="E483" s="62"/>
      <c r="F483" s="62"/>
      <c r="G483" s="378"/>
      <c r="H483" s="71"/>
    </row>
    <row r="484" spans="1:8" s="27" customFormat="1" x14ac:dyDescent="0.25">
      <c r="A484" s="63"/>
      <c r="B484" s="377"/>
      <c r="C484" s="63"/>
      <c r="D484" s="63"/>
      <c r="E484" s="62"/>
      <c r="F484" s="63"/>
      <c r="G484" s="379"/>
      <c r="H484" s="71"/>
    </row>
    <row r="485" spans="1:8" s="27" customFormat="1" x14ac:dyDescent="0.25">
      <c r="A485" s="63"/>
      <c r="B485" s="377"/>
      <c r="C485" s="63"/>
      <c r="D485" s="63"/>
      <c r="E485" s="62"/>
      <c r="F485" s="62"/>
      <c r="G485" s="378"/>
      <c r="H485" s="71"/>
    </row>
    <row r="486" spans="1:8" s="27" customFormat="1" x14ac:dyDescent="0.25">
      <c r="A486" s="63"/>
      <c r="B486" s="377"/>
      <c r="C486" s="63"/>
      <c r="D486" s="63"/>
      <c r="E486" s="62"/>
      <c r="F486" s="63"/>
      <c r="G486" s="379"/>
      <c r="H486" s="71"/>
    </row>
    <row r="487" spans="1:8" s="27" customFormat="1" x14ac:dyDescent="0.25">
      <c r="A487" s="63"/>
      <c r="B487" s="377"/>
      <c r="C487" s="63"/>
      <c r="D487" s="63"/>
      <c r="E487" s="62"/>
      <c r="F487" s="62"/>
      <c r="G487" s="378"/>
      <c r="H487" s="71"/>
    </row>
    <row r="488" spans="1:8" s="27" customFormat="1" x14ac:dyDescent="0.25">
      <c r="A488" s="63"/>
      <c r="B488" s="377"/>
      <c r="C488" s="63"/>
      <c r="D488" s="63"/>
      <c r="E488" s="62"/>
      <c r="F488" s="63"/>
      <c r="G488" s="379"/>
      <c r="H488" s="71"/>
    </row>
    <row r="489" spans="1:8" s="27" customFormat="1" x14ac:dyDescent="0.25">
      <c r="A489" s="63"/>
      <c r="B489" s="377"/>
      <c r="C489" s="63"/>
      <c r="D489" s="63"/>
      <c r="E489" s="62"/>
      <c r="F489" s="62"/>
      <c r="G489" s="378"/>
      <c r="H489" s="71"/>
    </row>
    <row r="490" spans="1:8" s="27" customFormat="1" x14ac:dyDescent="0.25">
      <c r="A490" s="63"/>
      <c r="B490" s="377"/>
      <c r="C490" s="63"/>
      <c r="D490" s="63"/>
      <c r="E490" s="62"/>
      <c r="F490" s="63"/>
      <c r="G490" s="379"/>
      <c r="H490" s="71"/>
    </row>
    <row r="491" spans="1:8" s="27" customFormat="1" x14ac:dyDescent="0.25">
      <c r="A491" s="63"/>
      <c r="B491" s="377"/>
      <c r="C491" s="63"/>
      <c r="D491" s="63"/>
      <c r="E491" s="62"/>
      <c r="F491" s="62"/>
      <c r="G491" s="378"/>
      <c r="H491" s="71"/>
    </row>
    <row r="492" spans="1:8" s="27" customFormat="1" x14ac:dyDescent="0.25">
      <c r="A492" s="63"/>
      <c r="B492" s="377"/>
      <c r="C492" s="63"/>
      <c r="D492" s="63"/>
      <c r="E492" s="380"/>
      <c r="F492" s="63"/>
      <c r="G492" s="379"/>
      <c r="H492" s="71"/>
    </row>
    <row r="493" spans="1:8" s="27" customFormat="1" x14ac:dyDescent="0.25">
      <c r="A493" s="63"/>
      <c r="B493" s="377"/>
      <c r="C493" s="63"/>
      <c r="D493" s="63"/>
      <c r="E493" s="380"/>
      <c r="F493" s="62"/>
      <c r="G493" s="378"/>
      <c r="H493" s="71"/>
    </row>
    <row r="494" spans="1:8" s="27" customFormat="1" x14ac:dyDescent="0.25">
      <c r="A494" s="63"/>
      <c r="B494" s="377"/>
      <c r="C494" s="63"/>
      <c r="D494" s="63"/>
      <c r="E494" s="62"/>
      <c r="F494" s="63"/>
      <c r="G494" s="379"/>
      <c r="H494" s="71"/>
    </row>
    <row r="495" spans="1:8" s="27" customFormat="1" x14ac:dyDescent="0.25">
      <c r="A495" s="63"/>
      <c r="B495" s="377"/>
      <c r="C495" s="63"/>
      <c r="D495" s="63"/>
      <c r="E495" s="62"/>
      <c r="F495" s="62"/>
      <c r="G495" s="378"/>
      <c r="H495" s="71"/>
    </row>
    <row r="496" spans="1:8" s="27" customFormat="1" x14ac:dyDescent="0.25">
      <c r="A496" s="63"/>
      <c r="B496" s="377"/>
      <c r="C496" s="62"/>
      <c r="D496" s="62"/>
      <c r="E496" s="62"/>
      <c r="F496" s="63"/>
      <c r="G496" s="379"/>
      <c r="H496" s="71"/>
    </row>
    <row r="497" spans="1:8" s="27" customFormat="1" x14ac:dyDescent="0.25">
      <c r="A497" s="63"/>
      <c r="B497" s="377"/>
      <c r="C497" s="63"/>
      <c r="D497" s="63"/>
      <c r="E497" s="62"/>
      <c r="F497" s="62"/>
      <c r="G497" s="378"/>
      <c r="H497" s="71"/>
    </row>
    <row r="498" spans="1:8" s="27" customFormat="1" x14ac:dyDescent="0.25">
      <c r="A498" s="63"/>
      <c r="B498" s="377"/>
      <c r="C498" s="63"/>
      <c r="D498" s="63"/>
      <c r="E498" s="62"/>
      <c r="F498" s="63"/>
      <c r="G498" s="379"/>
      <c r="H498" s="71"/>
    </row>
    <row r="499" spans="1:8" s="27" customFormat="1" x14ac:dyDescent="0.25">
      <c r="A499" s="63"/>
      <c r="B499" s="377"/>
      <c r="C499" s="63"/>
      <c r="D499" s="63"/>
      <c r="E499" s="62"/>
      <c r="F499" s="62"/>
      <c r="G499" s="378"/>
      <c r="H499" s="71"/>
    </row>
    <row r="500" spans="1:8" s="27" customFormat="1" x14ac:dyDescent="0.25">
      <c r="A500" s="63"/>
      <c r="B500" s="377"/>
      <c r="C500" s="63"/>
      <c r="D500" s="63"/>
      <c r="E500" s="62"/>
      <c r="F500" s="63"/>
      <c r="G500" s="379"/>
      <c r="H500" s="71"/>
    </row>
    <row r="501" spans="1:8" s="27" customFormat="1" x14ac:dyDescent="0.25">
      <c r="A501" s="63"/>
      <c r="B501" s="377"/>
      <c r="C501" s="63"/>
      <c r="D501" s="63"/>
      <c r="E501" s="62"/>
      <c r="F501" s="62"/>
      <c r="G501" s="378"/>
      <c r="H501" s="71"/>
    </row>
    <row r="502" spans="1:8" s="27" customFormat="1" x14ac:dyDescent="0.25">
      <c r="A502" s="63"/>
      <c r="B502" s="377"/>
      <c r="C502" s="63"/>
      <c r="D502" s="63"/>
      <c r="E502" s="62"/>
      <c r="F502" s="63"/>
      <c r="G502" s="379"/>
      <c r="H502" s="71"/>
    </row>
    <row r="503" spans="1:8" s="27" customFormat="1" x14ac:dyDescent="0.25">
      <c r="A503" s="63"/>
      <c r="B503" s="377"/>
      <c r="C503" s="63"/>
      <c r="D503" s="63"/>
      <c r="E503" s="62"/>
      <c r="F503" s="62"/>
      <c r="G503" s="378"/>
      <c r="H503" s="71"/>
    </row>
    <row r="504" spans="1:8" s="27" customFormat="1" x14ac:dyDescent="0.25">
      <c r="A504" s="63"/>
      <c r="B504" s="377"/>
      <c r="C504" s="63"/>
      <c r="D504" s="63"/>
      <c r="E504" s="62"/>
      <c r="F504" s="63"/>
      <c r="G504" s="379"/>
      <c r="H504" s="71"/>
    </row>
    <row r="505" spans="1:8" s="27" customFormat="1" x14ac:dyDescent="0.25">
      <c r="A505" s="63"/>
      <c r="B505" s="377"/>
      <c r="C505" s="63"/>
      <c r="D505" s="63"/>
      <c r="E505" s="62"/>
      <c r="F505" s="62"/>
      <c r="G505" s="378"/>
      <c r="H505" s="71"/>
    </row>
    <row r="506" spans="1:8" s="27" customFormat="1" x14ac:dyDescent="0.25">
      <c r="A506" s="63"/>
      <c r="B506" s="377"/>
      <c r="C506" s="72"/>
      <c r="D506" s="72"/>
      <c r="E506" s="62"/>
      <c r="F506" s="63"/>
      <c r="G506" s="379"/>
      <c r="H506" s="71"/>
    </row>
    <row r="507" spans="1:8" s="27" customFormat="1" x14ac:dyDescent="0.25">
      <c r="A507" s="63"/>
      <c r="B507" s="377"/>
      <c r="C507" s="63"/>
      <c r="D507" s="63"/>
      <c r="E507" s="62"/>
      <c r="F507" s="62"/>
      <c r="G507" s="378"/>
      <c r="H507" s="71"/>
    </row>
    <row r="508" spans="1:8" s="27" customFormat="1" x14ac:dyDescent="0.25">
      <c r="A508" s="63"/>
      <c r="B508" s="377"/>
      <c r="C508" s="63"/>
      <c r="D508" s="63"/>
      <c r="E508" s="380"/>
      <c r="F508" s="63"/>
      <c r="G508" s="379"/>
      <c r="H508" s="71"/>
    </row>
    <row r="509" spans="1:8" s="27" customFormat="1" x14ac:dyDescent="0.25">
      <c r="A509" s="63"/>
      <c r="B509" s="377"/>
      <c r="C509" s="63"/>
      <c r="D509" s="63"/>
      <c r="E509" s="380"/>
      <c r="F509" s="62"/>
      <c r="G509" s="378"/>
      <c r="H509" s="71"/>
    </row>
    <row r="510" spans="1:8" s="27" customFormat="1" x14ac:dyDescent="0.25">
      <c r="A510" s="63"/>
      <c r="B510" s="377"/>
      <c r="C510" s="63"/>
      <c r="D510" s="63"/>
      <c r="E510" s="62"/>
      <c r="F510" s="63"/>
      <c r="G510" s="379"/>
      <c r="H510" s="71"/>
    </row>
    <row r="511" spans="1:8" s="27" customFormat="1" x14ac:dyDescent="0.25">
      <c r="A511" s="63"/>
      <c r="B511" s="377"/>
      <c r="C511" s="63"/>
      <c r="D511" s="63"/>
      <c r="E511" s="62"/>
      <c r="F511" s="62"/>
      <c r="G511" s="378"/>
      <c r="H511" s="71"/>
    </row>
    <row r="512" spans="1:8" s="27" customFormat="1" x14ac:dyDescent="0.25">
      <c r="A512" s="63"/>
      <c r="B512" s="377"/>
      <c r="C512" s="63"/>
      <c r="D512" s="63"/>
      <c r="E512" s="380"/>
      <c r="F512" s="63"/>
      <c r="G512" s="379"/>
      <c r="H512" s="71"/>
    </row>
    <row r="513" spans="1:8" s="27" customFormat="1" x14ac:dyDescent="0.25">
      <c r="A513" s="63"/>
      <c r="B513" s="377"/>
      <c r="C513" s="63"/>
      <c r="D513" s="63"/>
      <c r="E513" s="380"/>
      <c r="F513" s="62"/>
      <c r="G513" s="378"/>
      <c r="H513" s="71"/>
    </row>
    <row r="514" spans="1:8" s="27" customFormat="1" x14ac:dyDescent="0.25">
      <c r="A514" s="63"/>
      <c r="B514" s="377"/>
      <c r="C514" s="63"/>
      <c r="D514" s="63"/>
      <c r="E514" s="62"/>
      <c r="F514" s="63"/>
      <c r="G514" s="379"/>
      <c r="H514" s="71"/>
    </row>
    <row r="515" spans="1:8" s="27" customFormat="1" x14ac:dyDescent="0.25">
      <c r="A515" s="63"/>
      <c r="B515" s="377"/>
      <c r="C515" s="63"/>
      <c r="D515" s="63"/>
      <c r="E515" s="62"/>
      <c r="F515" s="62"/>
      <c r="G515" s="378"/>
      <c r="H515" s="71"/>
    </row>
    <row r="516" spans="1:8" s="27" customFormat="1" x14ac:dyDescent="0.25">
      <c r="A516" s="63"/>
      <c r="B516" s="377"/>
      <c r="C516" s="63"/>
      <c r="D516" s="63"/>
      <c r="E516" s="62"/>
      <c r="F516" s="63"/>
      <c r="G516" s="379"/>
      <c r="H516" s="71"/>
    </row>
    <row r="517" spans="1:8" s="27" customFormat="1" x14ac:dyDescent="0.25">
      <c r="A517" s="63"/>
      <c r="B517" s="377"/>
      <c r="C517" s="63"/>
      <c r="D517" s="63"/>
      <c r="E517" s="62"/>
      <c r="F517" s="62"/>
      <c r="G517" s="378"/>
      <c r="H517" s="71"/>
    </row>
    <row r="518" spans="1:8" s="27" customFormat="1" x14ac:dyDescent="0.25">
      <c r="A518" s="63"/>
      <c r="B518" s="377"/>
      <c r="C518" s="63"/>
      <c r="D518" s="63"/>
      <c r="E518" s="62"/>
      <c r="F518" s="63"/>
      <c r="G518" s="379"/>
      <c r="H518" s="71"/>
    </row>
    <row r="519" spans="1:8" s="27" customFormat="1" x14ac:dyDescent="0.25">
      <c r="A519" s="63"/>
      <c r="B519" s="377"/>
      <c r="C519" s="63"/>
      <c r="D519" s="63"/>
      <c r="E519" s="62"/>
      <c r="F519" s="62"/>
      <c r="G519" s="378"/>
      <c r="H519" s="71"/>
    </row>
    <row r="520" spans="1:8" s="27" customFormat="1" x14ac:dyDescent="0.25">
      <c r="A520" s="63"/>
      <c r="B520" s="377"/>
      <c r="C520" s="63"/>
      <c r="D520" s="63"/>
      <c r="E520" s="62"/>
      <c r="F520" s="63"/>
      <c r="G520" s="379"/>
      <c r="H520" s="71"/>
    </row>
    <row r="521" spans="1:8" s="27" customFormat="1" x14ac:dyDescent="0.25">
      <c r="A521" s="63"/>
      <c r="B521" s="377"/>
      <c r="C521" s="63"/>
      <c r="D521" s="63"/>
      <c r="E521" s="62"/>
      <c r="F521" s="62"/>
      <c r="G521" s="378"/>
      <c r="H521" s="71"/>
    </row>
    <row r="522" spans="1:8" s="27" customFormat="1" x14ac:dyDescent="0.25">
      <c r="A522" s="63"/>
      <c r="B522" s="377"/>
      <c r="C522" s="63"/>
      <c r="D522" s="63"/>
      <c r="E522" s="62"/>
      <c r="F522" s="63"/>
      <c r="G522" s="379"/>
      <c r="H522" s="71"/>
    </row>
    <row r="523" spans="1:8" s="27" customFormat="1" x14ac:dyDescent="0.25">
      <c r="A523" s="63"/>
      <c r="B523" s="377"/>
      <c r="C523" s="63"/>
      <c r="D523" s="63"/>
      <c r="E523" s="62"/>
      <c r="F523" s="62"/>
      <c r="G523" s="378"/>
      <c r="H523" s="71"/>
    </row>
    <row r="524" spans="1:8" s="27" customFormat="1" x14ac:dyDescent="0.25">
      <c r="A524" s="63"/>
      <c r="B524" s="377"/>
      <c r="C524" s="63"/>
      <c r="D524" s="63"/>
      <c r="E524" s="62"/>
      <c r="F524" s="63"/>
      <c r="G524" s="379"/>
      <c r="H524" s="71"/>
    </row>
    <row r="525" spans="1:8" s="27" customFormat="1" x14ac:dyDescent="0.25">
      <c r="A525" s="63"/>
      <c r="B525" s="377"/>
      <c r="C525" s="63"/>
      <c r="D525" s="63"/>
      <c r="E525" s="62"/>
      <c r="F525" s="62"/>
      <c r="G525" s="378"/>
      <c r="H525" s="71"/>
    </row>
    <row r="526" spans="1:8" s="27" customFormat="1" x14ac:dyDescent="0.25">
      <c r="A526" s="63"/>
      <c r="B526" s="377"/>
      <c r="C526" s="63"/>
      <c r="D526" s="63"/>
      <c r="E526" s="62"/>
      <c r="F526" s="63"/>
      <c r="G526" s="379"/>
      <c r="H526" s="71"/>
    </row>
    <row r="527" spans="1:8" s="27" customFormat="1" x14ac:dyDescent="0.25">
      <c r="A527" s="63"/>
      <c r="B527" s="377"/>
      <c r="C527" s="63"/>
      <c r="D527" s="63"/>
      <c r="E527" s="62"/>
      <c r="F527" s="62"/>
      <c r="G527" s="378"/>
      <c r="H527" s="71"/>
    </row>
    <row r="528" spans="1:8" s="27" customFormat="1" x14ac:dyDescent="0.25">
      <c r="A528" s="63"/>
      <c r="B528" s="377"/>
      <c r="C528" s="63"/>
      <c r="D528" s="63"/>
      <c r="E528" s="62"/>
      <c r="F528" s="63"/>
      <c r="G528" s="379"/>
      <c r="H528" s="71"/>
    </row>
    <row r="529" spans="1:8" s="27" customFormat="1" x14ac:dyDescent="0.25">
      <c r="A529" s="63"/>
      <c r="B529" s="377"/>
      <c r="C529" s="63"/>
      <c r="D529" s="63"/>
      <c r="E529" s="62"/>
      <c r="F529" s="62"/>
      <c r="G529" s="378"/>
      <c r="H529" s="71"/>
    </row>
    <row r="530" spans="1:8" s="27" customFormat="1" x14ac:dyDescent="0.25">
      <c r="A530" s="63"/>
      <c r="B530" s="377"/>
      <c r="C530" s="63"/>
      <c r="D530" s="63"/>
      <c r="E530" s="62"/>
      <c r="F530" s="63"/>
      <c r="G530" s="379"/>
      <c r="H530" s="71"/>
    </row>
    <row r="531" spans="1:8" s="27" customFormat="1" x14ac:dyDescent="0.25">
      <c r="A531" s="63"/>
      <c r="B531" s="377"/>
      <c r="C531" s="63"/>
      <c r="D531" s="63"/>
      <c r="E531" s="62"/>
      <c r="F531" s="62"/>
      <c r="G531" s="378"/>
      <c r="H531" s="71"/>
    </row>
    <row r="532" spans="1:8" s="27" customFormat="1" x14ac:dyDescent="0.25">
      <c r="A532" s="63"/>
      <c r="B532" s="377"/>
      <c r="C532" s="63"/>
      <c r="D532" s="63"/>
      <c r="E532" s="62"/>
      <c r="F532" s="63"/>
      <c r="G532" s="379"/>
      <c r="H532" s="71"/>
    </row>
    <row r="533" spans="1:8" s="27" customFormat="1" x14ac:dyDescent="0.25">
      <c r="A533" s="63"/>
      <c r="B533" s="377"/>
      <c r="C533" s="63"/>
      <c r="D533" s="63"/>
      <c r="E533" s="62"/>
      <c r="F533" s="62"/>
      <c r="G533" s="378"/>
      <c r="H533" s="71"/>
    </row>
    <row r="534" spans="1:8" s="27" customFormat="1" x14ac:dyDescent="0.25">
      <c r="A534" s="63"/>
      <c r="B534" s="377"/>
      <c r="C534" s="63"/>
      <c r="D534" s="63"/>
      <c r="E534" s="62"/>
      <c r="F534" s="63"/>
      <c r="G534" s="379"/>
      <c r="H534" s="71"/>
    </row>
    <row r="535" spans="1:8" s="27" customFormat="1" x14ac:dyDescent="0.25">
      <c r="A535" s="63"/>
      <c r="B535" s="377"/>
      <c r="C535" s="63"/>
      <c r="D535" s="63"/>
      <c r="E535" s="62"/>
      <c r="F535" s="62"/>
      <c r="G535" s="378"/>
      <c r="H535" s="71"/>
    </row>
    <row r="536" spans="1:8" s="27" customFormat="1" x14ac:dyDescent="0.25">
      <c r="A536" s="63"/>
      <c r="B536" s="377"/>
      <c r="C536" s="63"/>
      <c r="D536" s="63"/>
      <c r="E536" s="62"/>
      <c r="F536" s="63"/>
      <c r="G536" s="379"/>
      <c r="H536" s="71"/>
    </row>
    <row r="537" spans="1:8" s="27" customFormat="1" x14ac:dyDescent="0.25">
      <c r="A537" s="63"/>
      <c r="B537" s="377"/>
      <c r="C537" s="63"/>
      <c r="D537" s="63"/>
      <c r="E537" s="62"/>
      <c r="F537" s="62"/>
      <c r="G537" s="378"/>
      <c r="H537" s="71"/>
    </row>
    <row r="538" spans="1:8" s="27" customFormat="1" x14ac:dyDescent="0.25">
      <c r="A538" s="63"/>
      <c r="B538" s="377"/>
      <c r="C538" s="63"/>
      <c r="D538" s="63"/>
      <c r="E538" s="62"/>
      <c r="F538" s="63"/>
      <c r="G538" s="379"/>
      <c r="H538" s="71"/>
    </row>
    <row r="539" spans="1:8" s="27" customFormat="1" x14ac:dyDescent="0.25">
      <c r="A539" s="63"/>
      <c r="B539" s="377"/>
      <c r="C539" s="63"/>
      <c r="D539" s="63"/>
      <c r="E539" s="62"/>
      <c r="F539" s="62"/>
      <c r="G539" s="378"/>
      <c r="H539" s="71"/>
    </row>
    <row r="540" spans="1:8" s="27" customFormat="1" x14ac:dyDescent="0.25">
      <c r="A540" s="63"/>
      <c r="B540" s="377"/>
      <c r="C540" s="63"/>
      <c r="D540" s="63"/>
      <c r="E540" s="62"/>
      <c r="F540" s="63"/>
      <c r="G540" s="379"/>
      <c r="H540" s="71"/>
    </row>
    <row r="541" spans="1:8" s="27" customFormat="1" x14ac:dyDescent="0.25">
      <c r="A541" s="63"/>
      <c r="B541" s="377"/>
      <c r="C541" s="63"/>
      <c r="D541" s="63"/>
      <c r="E541" s="62"/>
      <c r="F541" s="62"/>
      <c r="G541" s="378"/>
      <c r="H541" s="71"/>
    </row>
    <row r="542" spans="1:8" s="27" customFormat="1" x14ac:dyDescent="0.25">
      <c r="A542" s="63"/>
      <c r="B542" s="377"/>
      <c r="C542" s="63"/>
      <c r="D542" s="63"/>
      <c r="E542" s="62"/>
      <c r="F542" s="63"/>
      <c r="G542" s="379"/>
      <c r="H542" s="71"/>
    </row>
    <row r="543" spans="1:8" s="27" customFormat="1" x14ac:dyDescent="0.25">
      <c r="A543" s="63"/>
      <c r="B543" s="377"/>
      <c r="C543" s="63"/>
      <c r="D543" s="63"/>
      <c r="E543" s="62"/>
      <c r="F543" s="62"/>
      <c r="G543" s="378"/>
      <c r="H543" s="71"/>
    </row>
    <row r="544" spans="1:8" s="27" customFormat="1" x14ac:dyDescent="0.25">
      <c r="A544" s="63"/>
      <c r="B544" s="377"/>
      <c r="C544" s="63"/>
      <c r="D544" s="63"/>
      <c r="E544" s="62"/>
      <c r="F544" s="63"/>
      <c r="G544" s="379"/>
      <c r="H544" s="71"/>
    </row>
    <row r="545" spans="1:8" s="27" customFormat="1" x14ac:dyDescent="0.25">
      <c r="A545" s="63"/>
      <c r="B545" s="377"/>
      <c r="C545" s="63"/>
      <c r="D545" s="63"/>
      <c r="E545" s="62"/>
      <c r="F545" s="62"/>
      <c r="G545" s="378"/>
      <c r="H545" s="71"/>
    </row>
    <row r="546" spans="1:8" s="27" customFormat="1" x14ac:dyDescent="0.25">
      <c r="A546" s="63"/>
      <c r="B546" s="377"/>
      <c r="C546" s="63"/>
      <c r="D546" s="63"/>
      <c r="E546" s="62"/>
      <c r="F546" s="63"/>
      <c r="G546" s="379"/>
      <c r="H546" s="71"/>
    </row>
    <row r="547" spans="1:8" s="27" customFormat="1" x14ac:dyDescent="0.25">
      <c r="A547" s="63"/>
      <c r="B547" s="377"/>
      <c r="C547" s="63"/>
      <c r="D547" s="63"/>
      <c r="E547" s="62"/>
      <c r="F547" s="62"/>
      <c r="G547" s="378"/>
      <c r="H547" s="71"/>
    </row>
    <row r="548" spans="1:8" s="27" customFormat="1" x14ac:dyDescent="0.25">
      <c r="A548" s="63"/>
      <c r="B548" s="377"/>
      <c r="C548" s="63"/>
      <c r="D548" s="63"/>
      <c r="E548" s="62"/>
      <c r="F548" s="62"/>
      <c r="G548" s="378"/>
      <c r="H548" s="71"/>
    </row>
    <row r="549" spans="1:8" s="27" customFormat="1" x14ac:dyDescent="0.25">
      <c r="A549" s="63"/>
      <c r="B549" s="377"/>
      <c r="C549" s="63"/>
      <c r="D549" s="63"/>
      <c r="E549" s="62"/>
      <c r="F549" s="63"/>
      <c r="G549" s="379"/>
      <c r="H549" s="71"/>
    </row>
    <row r="550" spans="1:8" s="27" customFormat="1" x14ac:dyDescent="0.25">
      <c r="A550" s="63"/>
      <c r="B550" s="377"/>
      <c r="C550" s="63"/>
      <c r="D550" s="63"/>
      <c r="E550" s="62"/>
      <c r="F550" s="62"/>
      <c r="G550" s="378"/>
      <c r="H550" s="71"/>
    </row>
    <row r="551" spans="1:8" s="27" customFormat="1" x14ac:dyDescent="0.25">
      <c r="A551" s="63"/>
      <c r="B551" s="377"/>
      <c r="C551" s="63"/>
      <c r="D551" s="63"/>
      <c r="E551" s="62"/>
      <c r="F551" s="63"/>
      <c r="G551" s="379"/>
      <c r="H551" s="71"/>
    </row>
    <row r="552" spans="1:8" s="27" customFormat="1" x14ac:dyDescent="0.25">
      <c r="A552" s="63"/>
      <c r="B552" s="377"/>
      <c r="C552" s="63"/>
      <c r="D552" s="63"/>
      <c r="E552" s="380"/>
      <c r="F552" s="63"/>
      <c r="G552" s="83"/>
      <c r="H552" s="71"/>
    </row>
    <row r="553" spans="1:8" s="27" customFormat="1" x14ac:dyDescent="0.25">
      <c r="A553" s="63"/>
      <c r="B553" s="377"/>
      <c r="C553" s="63"/>
      <c r="D553" s="63"/>
      <c r="E553" s="380"/>
      <c r="F553" s="62"/>
      <c r="G553" s="378"/>
      <c r="H553" s="71"/>
    </row>
    <row r="554" spans="1:8" s="27" customFormat="1" x14ac:dyDescent="0.25">
      <c r="A554" s="63"/>
      <c r="B554" s="377"/>
      <c r="C554" s="63"/>
      <c r="D554" s="63"/>
      <c r="E554" s="62"/>
      <c r="F554" s="63"/>
      <c r="G554" s="83"/>
      <c r="H554" s="71"/>
    </row>
    <row r="555" spans="1:8" s="27" customFormat="1" x14ac:dyDescent="0.25">
      <c r="A555" s="63"/>
      <c r="B555" s="377"/>
      <c r="C555" s="63"/>
      <c r="D555" s="63"/>
      <c r="E555" s="62"/>
      <c r="F555" s="62"/>
      <c r="G555" s="378"/>
      <c r="H555" s="71"/>
    </row>
    <row r="556" spans="1:8" s="27" customFormat="1" x14ac:dyDescent="0.25">
      <c r="A556" s="63"/>
      <c r="B556" s="377"/>
      <c r="C556" s="63"/>
      <c r="D556" s="63"/>
      <c r="E556" s="62"/>
      <c r="F556" s="63"/>
      <c r="G556" s="83"/>
      <c r="H556" s="71"/>
    </row>
    <row r="557" spans="1:8" s="27" customFormat="1" x14ac:dyDescent="0.25">
      <c r="A557" s="63"/>
      <c r="B557" s="377"/>
      <c r="C557" s="63"/>
      <c r="D557" s="63"/>
      <c r="E557" s="62"/>
      <c r="F557" s="62"/>
      <c r="G557" s="378"/>
      <c r="H557" s="71"/>
    </row>
    <row r="558" spans="1:8" s="27" customFormat="1" x14ac:dyDescent="0.25">
      <c r="A558" s="63"/>
      <c r="B558" s="377"/>
      <c r="C558" s="63"/>
      <c r="D558" s="63"/>
      <c r="E558" s="62"/>
      <c r="F558" s="63"/>
      <c r="G558" s="83"/>
      <c r="H558" s="71"/>
    </row>
    <row r="559" spans="1:8" s="27" customFormat="1" x14ac:dyDescent="0.25">
      <c r="A559" s="63"/>
      <c r="B559" s="377"/>
      <c r="C559" s="63"/>
      <c r="D559" s="63"/>
      <c r="E559" s="62"/>
      <c r="F559" s="62"/>
      <c r="G559" s="378"/>
      <c r="H559" s="71"/>
    </row>
    <row r="560" spans="1:8" s="27" customFormat="1" x14ac:dyDescent="0.25">
      <c r="A560" s="63"/>
      <c r="B560" s="377"/>
      <c r="C560" s="63"/>
      <c r="D560" s="63"/>
      <c r="E560" s="63"/>
      <c r="F560" s="63"/>
      <c r="G560" s="83"/>
      <c r="H560" s="71"/>
    </row>
    <row r="561" spans="1:8" s="27" customFormat="1" x14ac:dyDescent="0.25">
      <c r="A561" s="63"/>
      <c r="B561" s="377"/>
      <c r="C561" s="63"/>
      <c r="D561" s="63"/>
      <c r="E561" s="63"/>
      <c r="F561" s="63"/>
      <c r="G561" s="83"/>
      <c r="H561" s="71"/>
    </row>
    <row r="562" spans="1:8" s="27" customFormat="1" x14ac:dyDescent="0.25">
      <c r="A562" s="63"/>
      <c r="B562" s="377"/>
      <c r="C562" s="63"/>
      <c r="D562" s="63"/>
      <c r="E562" s="63"/>
      <c r="F562" s="63"/>
      <c r="G562" s="83"/>
      <c r="H562" s="71"/>
    </row>
    <row r="563" spans="1:8" s="27" customFormat="1" x14ac:dyDescent="0.25">
      <c r="A563" s="63"/>
      <c r="B563" s="377"/>
      <c r="C563" s="63"/>
      <c r="D563" s="63"/>
      <c r="E563" s="62"/>
      <c r="F563" s="63"/>
      <c r="G563" s="379"/>
      <c r="H563" s="71"/>
    </row>
    <row r="564" spans="1:8" s="27" customFormat="1" x14ac:dyDescent="0.25">
      <c r="A564" s="63"/>
      <c r="B564" s="377"/>
      <c r="C564" s="63"/>
      <c r="D564" s="63"/>
      <c r="E564" s="62"/>
      <c r="F564" s="62"/>
      <c r="G564" s="378"/>
      <c r="H564" s="71"/>
    </row>
    <row r="565" spans="1:8" s="27" customFormat="1" x14ac:dyDescent="0.25">
      <c r="A565" s="63"/>
      <c r="B565" s="377"/>
      <c r="C565" s="63"/>
      <c r="D565" s="63"/>
      <c r="E565" s="62"/>
      <c r="F565" s="63"/>
      <c r="G565" s="379"/>
      <c r="H565" s="71"/>
    </row>
    <row r="566" spans="1:8" s="27" customFormat="1" x14ac:dyDescent="0.25">
      <c r="A566" s="63"/>
      <c r="B566" s="377"/>
      <c r="C566" s="63"/>
      <c r="D566" s="63"/>
      <c r="E566" s="62"/>
      <c r="F566" s="62"/>
      <c r="G566" s="378"/>
      <c r="H566" s="71"/>
    </row>
    <row r="567" spans="1:8" s="27" customFormat="1" x14ac:dyDescent="0.25">
      <c r="A567" s="63"/>
      <c r="B567" s="377"/>
      <c r="C567" s="63"/>
      <c r="D567" s="63"/>
      <c r="E567" s="62"/>
      <c r="F567" s="63"/>
      <c r="G567" s="379"/>
      <c r="H567" s="71"/>
    </row>
    <row r="568" spans="1:8" s="27" customFormat="1" x14ac:dyDescent="0.25">
      <c r="A568" s="63"/>
      <c r="B568" s="377"/>
      <c r="C568" s="63"/>
      <c r="D568" s="63"/>
      <c r="E568" s="62"/>
      <c r="F568" s="62"/>
      <c r="G568" s="378"/>
      <c r="H568" s="71"/>
    </row>
    <row r="569" spans="1:8" s="27" customFormat="1" x14ac:dyDescent="0.25">
      <c r="A569" s="63"/>
      <c r="B569" s="377"/>
      <c r="C569" s="63"/>
      <c r="D569" s="63"/>
      <c r="E569" s="380"/>
      <c r="F569" s="63"/>
      <c r="G569" s="379"/>
      <c r="H569" s="71"/>
    </row>
    <row r="570" spans="1:8" s="27" customFormat="1" x14ac:dyDescent="0.25">
      <c r="A570" s="63"/>
      <c r="B570" s="377"/>
      <c r="C570" s="63"/>
      <c r="D570" s="63"/>
      <c r="E570" s="380"/>
      <c r="F570" s="62"/>
      <c r="G570" s="378"/>
      <c r="H570" s="71"/>
    </row>
    <row r="571" spans="1:8" s="27" customFormat="1" x14ac:dyDescent="0.25">
      <c r="A571" s="63"/>
      <c r="B571" s="377"/>
      <c r="C571" s="63"/>
      <c r="D571" s="63"/>
      <c r="E571" s="380"/>
      <c r="F571" s="62"/>
      <c r="G571" s="378"/>
      <c r="H571" s="71"/>
    </row>
    <row r="572" spans="1:8" s="27" customFormat="1" x14ac:dyDescent="0.25">
      <c r="A572" s="63"/>
      <c r="B572" s="377"/>
      <c r="C572" s="63"/>
      <c r="D572" s="63"/>
      <c r="E572" s="62"/>
      <c r="F572" s="63"/>
      <c r="G572" s="379"/>
      <c r="H572" s="71"/>
    </row>
    <row r="573" spans="1:8" s="27" customFormat="1" x14ac:dyDescent="0.25">
      <c r="A573" s="63"/>
      <c r="B573" s="377"/>
      <c r="C573" s="63"/>
      <c r="D573" s="63"/>
      <c r="E573" s="62"/>
      <c r="F573" s="62"/>
      <c r="G573" s="378"/>
      <c r="H573" s="71"/>
    </row>
    <row r="574" spans="1:8" s="27" customFormat="1" x14ac:dyDescent="0.25">
      <c r="A574" s="63"/>
      <c r="B574" s="377"/>
      <c r="C574" s="63"/>
      <c r="D574" s="63"/>
      <c r="E574" s="380"/>
      <c r="F574" s="63"/>
      <c r="G574" s="379"/>
      <c r="H574" s="71"/>
    </row>
    <row r="575" spans="1:8" s="27" customFormat="1" x14ac:dyDescent="0.25">
      <c r="A575" s="63"/>
      <c r="B575" s="377"/>
      <c r="C575" s="63"/>
      <c r="D575" s="63"/>
      <c r="E575" s="380"/>
      <c r="F575" s="62"/>
      <c r="G575" s="378"/>
      <c r="H575" s="71"/>
    </row>
    <row r="576" spans="1:8" s="27" customFormat="1" x14ac:dyDescent="0.25">
      <c r="A576" s="63"/>
      <c r="B576" s="377"/>
      <c r="C576" s="63"/>
      <c r="D576" s="63"/>
      <c r="E576" s="62"/>
      <c r="F576" s="63"/>
      <c r="G576" s="379"/>
      <c r="H576" s="71"/>
    </row>
    <row r="577" spans="1:8" s="27" customFormat="1" x14ac:dyDescent="0.25">
      <c r="A577" s="63"/>
      <c r="B577" s="377"/>
      <c r="C577" s="63"/>
      <c r="D577" s="63"/>
      <c r="E577" s="62"/>
      <c r="F577" s="62"/>
      <c r="G577" s="378"/>
      <c r="H577" s="71"/>
    </row>
    <row r="578" spans="1:8" s="27" customFormat="1" x14ac:dyDescent="0.25">
      <c r="A578" s="63"/>
      <c r="B578" s="377"/>
      <c r="C578" s="63"/>
      <c r="D578" s="63"/>
      <c r="E578" s="62"/>
      <c r="F578" s="63"/>
      <c r="G578" s="379"/>
      <c r="H578" s="71"/>
    </row>
    <row r="579" spans="1:8" s="27" customFormat="1" x14ac:dyDescent="0.25">
      <c r="A579" s="63"/>
      <c r="B579" s="377"/>
      <c r="C579" s="63"/>
      <c r="D579" s="63"/>
      <c r="E579" s="62"/>
      <c r="F579" s="62"/>
      <c r="G579" s="378"/>
      <c r="H579" s="71"/>
    </row>
    <row r="580" spans="1:8" s="27" customFormat="1" x14ac:dyDescent="0.25">
      <c r="A580" s="63"/>
      <c r="B580" s="377"/>
      <c r="C580" s="63"/>
      <c r="D580" s="63"/>
      <c r="E580" s="62"/>
      <c r="F580" s="62"/>
      <c r="G580" s="96"/>
      <c r="H580" s="71"/>
    </row>
    <row r="581" spans="1:8" s="27" customFormat="1" x14ac:dyDescent="0.25">
      <c r="A581" s="63"/>
      <c r="B581" s="377"/>
      <c r="C581" s="63"/>
      <c r="D581" s="63"/>
      <c r="E581" s="62"/>
      <c r="F581" s="63"/>
      <c r="G581" s="83"/>
      <c r="H581" s="71"/>
    </row>
    <row r="582" spans="1:8" s="27" customFormat="1" x14ac:dyDescent="0.25">
      <c r="A582" s="63"/>
      <c r="B582" s="377"/>
      <c r="C582" s="63"/>
      <c r="D582" s="63"/>
      <c r="E582" s="63"/>
      <c r="F582" s="62"/>
      <c r="G582" s="382"/>
      <c r="H582" s="71"/>
    </row>
    <row r="583" spans="1:8" s="27" customFormat="1" x14ac:dyDescent="0.25">
      <c r="A583" s="63"/>
      <c r="B583" s="377"/>
      <c r="C583" s="63"/>
      <c r="D583" s="63"/>
      <c r="E583" s="63"/>
      <c r="F583" s="63"/>
      <c r="G583" s="383"/>
      <c r="H583" s="71"/>
    </row>
    <row r="584" spans="1:8" s="27" customFormat="1" x14ac:dyDescent="0.25">
      <c r="A584" s="63"/>
      <c r="B584" s="377"/>
      <c r="C584" s="63"/>
      <c r="D584" s="63"/>
      <c r="E584" s="63"/>
      <c r="F584" s="63"/>
      <c r="G584" s="83"/>
      <c r="H584" s="71"/>
    </row>
    <row r="585" spans="1:8" s="27" customFormat="1" x14ac:dyDescent="0.25">
      <c r="A585" s="63"/>
      <c r="B585" s="377"/>
      <c r="C585" s="63"/>
      <c r="D585" s="63"/>
      <c r="E585" s="62"/>
      <c r="F585" s="62"/>
      <c r="G585" s="378"/>
      <c r="H585" s="71"/>
    </row>
    <row r="586" spans="1:8" s="27" customFormat="1" x14ac:dyDescent="0.25">
      <c r="A586" s="63"/>
      <c r="B586" s="377"/>
      <c r="C586" s="63"/>
      <c r="D586" s="63"/>
      <c r="E586" s="63"/>
      <c r="F586" s="63"/>
      <c r="G586" s="83"/>
      <c r="H586" s="71"/>
    </row>
    <row r="587" spans="1:8" s="27" customFormat="1" x14ac:dyDescent="0.25">
      <c r="A587" s="63"/>
      <c r="B587" s="377"/>
      <c r="C587" s="63"/>
      <c r="D587" s="63"/>
      <c r="E587" s="62"/>
      <c r="F587" s="62"/>
      <c r="G587" s="378"/>
      <c r="H587" s="71"/>
    </row>
    <row r="588" spans="1:8" s="27" customFormat="1" x14ac:dyDescent="0.25">
      <c r="A588" s="63"/>
      <c r="B588" s="377"/>
      <c r="C588" s="63"/>
      <c r="D588" s="63"/>
      <c r="E588" s="63"/>
      <c r="F588" s="63"/>
      <c r="G588" s="83"/>
      <c r="H588" s="71"/>
    </row>
    <row r="589" spans="1:8" s="27" customFormat="1" x14ac:dyDescent="0.25">
      <c r="A589" s="63"/>
      <c r="B589" s="377"/>
      <c r="C589" s="63"/>
      <c r="D589" s="63"/>
      <c r="E589" s="62"/>
      <c r="F589" s="62"/>
      <c r="G589" s="378"/>
      <c r="H589" s="71"/>
    </row>
    <row r="590" spans="1:8" s="27" customFormat="1" x14ac:dyDescent="0.25">
      <c r="A590" s="63"/>
      <c r="B590" s="377"/>
      <c r="C590" s="63"/>
      <c r="D590" s="63"/>
      <c r="E590" s="380"/>
      <c r="F590" s="63"/>
      <c r="G590" s="83"/>
      <c r="H590" s="71"/>
    </row>
    <row r="591" spans="1:8" s="27" customFormat="1" x14ac:dyDescent="0.25">
      <c r="A591" s="63"/>
      <c r="B591" s="377"/>
      <c r="C591" s="63"/>
      <c r="D591" s="63"/>
      <c r="E591" s="380"/>
      <c r="F591" s="62"/>
      <c r="G591" s="378"/>
      <c r="H591" s="71"/>
    </row>
    <row r="592" spans="1:8" s="27" customFormat="1" x14ac:dyDescent="0.25">
      <c r="A592" s="63"/>
      <c r="B592" s="377"/>
      <c r="C592" s="63"/>
      <c r="D592" s="63"/>
      <c r="E592" s="62"/>
      <c r="F592" s="63"/>
      <c r="G592" s="83"/>
      <c r="H592" s="71"/>
    </row>
    <row r="593" spans="1:8" s="27" customFormat="1" x14ac:dyDescent="0.25">
      <c r="A593" s="63"/>
      <c r="B593" s="377"/>
      <c r="C593" s="63"/>
      <c r="D593" s="63"/>
      <c r="E593" s="62"/>
      <c r="F593" s="62"/>
      <c r="G593" s="378"/>
      <c r="H593" s="71"/>
    </row>
    <row r="594" spans="1:8" s="27" customFormat="1" x14ac:dyDescent="0.25">
      <c r="A594" s="63"/>
      <c r="B594" s="377"/>
      <c r="C594" s="63"/>
      <c r="D594" s="63"/>
      <c r="E594" s="63"/>
      <c r="F594" s="63"/>
      <c r="G594" s="83"/>
      <c r="H594" s="71"/>
    </row>
    <row r="595" spans="1:8" s="27" customFormat="1" x14ac:dyDescent="0.25">
      <c r="A595" s="63"/>
      <c r="B595" s="377"/>
      <c r="C595" s="63"/>
      <c r="D595" s="63"/>
      <c r="E595" s="62"/>
      <c r="F595" s="62"/>
      <c r="G595" s="378"/>
      <c r="H595" s="71"/>
    </row>
    <row r="596" spans="1:8" s="27" customFormat="1" x14ac:dyDescent="0.25">
      <c r="A596" s="63"/>
      <c r="B596" s="377"/>
      <c r="C596" s="63"/>
      <c r="D596" s="63"/>
      <c r="E596" s="63"/>
      <c r="F596" s="63"/>
      <c r="G596" s="83"/>
      <c r="H596" s="71"/>
    </row>
    <row r="597" spans="1:8" s="27" customFormat="1" x14ac:dyDescent="0.25">
      <c r="A597" s="63"/>
      <c r="B597" s="377"/>
      <c r="C597" s="63"/>
      <c r="D597" s="63"/>
      <c r="E597" s="62"/>
      <c r="F597" s="62"/>
      <c r="G597" s="378"/>
      <c r="H597" s="71"/>
    </row>
    <row r="598" spans="1:8" s="27" customFormat="1" x14ac:dyDescent="0.25">
      <c r="A598" s="63"/>
      <c r="B598" s="377"/>
      <c r="C598" s="63"/>
      <c r="D598" s="63"/>
      <c r="E598" s="63"/>
      <c r="F598" s="63"/>
      <c r="G598" s="83"/>
      <c r="H598" s="71"/>
    </row>
    <row r="599" spans="1:8" s="27" customFormat="1" x14ac:dyDescent="0.25">
      <c r="A599" s="63"/>
      <c r="B599" s="377"/>
      <c r="C599" s="63"/>
      <c r="D599" s="63"/>
      <c r="E599" s="62"/>
      <c r="F599" s="62"/>
      <c r="G599" s="378"/>
      <c r="H599" s="71"/>
    </row>
    <row r="600" spans="1:8" s="27" customFormat="1" x14ac:dyDescent="0.25">
      <c r="A600" s="63"/>
      <c r="B600" s="377"/>
      <c r="C600" s="63"/>
      <c r="D600" s="63"/>
      <c r="E600" s="63"/>
      <c r="F600" s="63"/>
      <c r="G600" s="83"/>
      <c r="H600" s="71"/>
    </row>
    <row r="601" spans="1:8" s="27" customFormat="1" x14ac:dyDescent="0.25">
      <c r="A601" s="63"/>
      <c r="B601" s="377"/>
      <c r="C601" s="63"/>
      <c r="D601" s="63"/>
      <c r="E601" s="62"/>
      <c r="F601" s="62"/>
      <c r="G601" s="378"/>
      <c r="H601" s="71"/>
    </row>
    <row r="602" spans="1:8" s="27" customFormat="1" x14ac:dyDescent="0.25">
      <c r="A602" s="63"/>
      <c r="B602" s="377"/>
      <c r="C602" s="63"/>
      <c r="D602" s="63"/>
      <c r="E602" s="62"/>
      <c r="F602" s="63"/>
      <c r="G602" s="83"/>
      <c r="H602" s="71"/>
    </row>
    <row r="603" spans="1:8" s="27" customFormat="1" x14ac:dyDescent="0.25">
      <c r="A603" s="63"/>
      <c r="B603" s="377"/>
      <c r="C603" s="63"/>
      <c r="D603" s="63"/>
      <c r="E603" s="62"/>
      <c r="F603" s="62"/>
      <c r="G603" s="378"/>
      <c r="H603" s="71"/>
    </row>
    <row r="604" spans="1:8" s="27" customFormat="1" x14ac:dyDescent="0.25">
      <c r="A604" s="63"/>
      <c r="B604" s="377"/>
      <c r="C604" s="63"/>
      <c r="D604" s="63"/>
      <c r="E604" s="62"/>
      <c r="F604" s="63"/>
      <c r="G604" s="83"/>
      <c r="H604" s="71"/>
    </row>
    <row r="605" spans="1:8" s="27" customFormat="1" x14ac:dyDescent="0.25">
      <c r="A605" s="63"/>
      <c r="B605" s="377"/>
      <c r="C605" s="63"/>
      <c r="D605" s="63"/>
      <c r="E605" s="62"/>
      <c r="F605" s="62"/>
      <c r="G605" s="378"/>
      <c r="H605" s="71"/>
    </row>
    <row r="606" spans="1:8" s="27" customFormat="1" x14ac:dyDescent="0.25">
      <c r="A606" s="63"/>
      <c r="B606" s="377"/>
      <c r="C606" s="63"/>
      <c r="D606" s="63"/>
      <c r="E606" s="62"/>
      <c r="F606" s="63"/>
      <c r="G606" s="379"/>
      <c r="H606" s="71"/>
    </row>
    <row r="607" spans="1:8" s="27" customFormat="1" x14ac:dyDescent="0.25">
      <c r="A607" s="63"/>
      <c r="B607" s="377"/>
      <c r="C607" s="63"/>
      <c r="D607" s="63"/>
      <c r="E607" s="62"/>
      <c r="F607" s="62"/>
      <c r="G607" s="378"/>
      <c r="H607" s="71"/>
    </row>
    <row r="608" spans="1:8" s="27" customFormat="1" x14ac:dyDescent="0.25">
      <c r="A608" s="63"/>
      <c r="B608" s="377"/>
      <c r="C608" s="63"/>
      <c r="D608" s="63"/>
      <c r="E608" s="62"/>
      <c r="F608" s="63"/>
      <c r="G608" s="83"/>
      <c r="H608" s="71"/>
    </row>
    <row r="609" spans="1:8" s="27" customFormat="1" x14ac:dyDescent="0.25">
      <c r="A609" s="63"/>
      <c r="B609" s="377"/>
      <c r="C609" s="63"/>
      <c r="D609" s="63"/>
      <c r="E609" s="62"/>
      <c r="F609" s="62"/>
      <c r="G609" s="378"/>
      <c r="H609" s="71"/>
    </row>
    <row r="610" spans="1:8" s="27" customFormat="1" x14ac:dyDescent="0.25">
      <c r="A610" s="63"/>
      <c r="B610" s="377"/>
      <c r="C610" s="63"/>
      <c r="D610" s="63"/>
      <c r="E610" s="62"/>
      <c r="F610" s="63"/>
      <c r="G610" s="83"/>
      <c r="H610" s="71"/>
    </row>
    <row r="611" spans="1:8" s="27" customFormat="1" x14ac:dyDescent="0.25">
      <c r="A611" s="63"/>
      <c r="B611" s="377"/>
      <c r="C611" s="63"/>
      <c r="D611" s="63"/>
      <c r="E611" s="62"/>
      <c r="F611" s="62"/>
      <c r="G611" s="378"/>
      <c r="H611" s="71"/>
    </row>
    <row r="612" spans="1:8" s="27" customFormat="1" x14ac:dyDescent="0.25">
      <c r="A612" s="63"/>
      <c r="B612" s="377"/>
      <c r="C612" s="63"/>
      <c r="D612" s="63"/>
      <c r="E612" s="63"/>
      <c r="F612" s="63"/>
      <c r="G612" s="83"/>
      <c r="H612" s="71"/>
    </row>
    <row r="613" spans="1:8" s="27" customFormat="1" x14ac:dyDescent="0.25">
      <c r="A613" s="63"/>
      <c r="B613" s="377"/>
      <c r="C613" s="63"/>
      <c r="D613" s="63"/>
      <c r="E613" s="62"/>
      <c r="F613" s="62"/>
      <c r="G613" s="378"/>
      <c r="H613" s="71"/>
    </row>
    <row r="614" spans="1:8" s="27" customFormat="1" x14ac:dyDescent="0.25">
      <c r="A614" s="63"/>
      <c r="B614" s="377"/>
      <c r="C614" s="63"/>
      <c r="D614" s="63"/>
      <c r="E614" s="380"/>
      <c r="F614" s="63"/>
      <c r="G614" s="379"/>
      <c r="H614" s="71"/>
    </row>
    <row r="615" spans="1:8" s="27" customFormat="1" x14ac:dyDescent="0.25">
      <c r="A615" s="63"/>
      <c r="B615" s="377"/>
      <c r="C615" s="63"/>
      <c r="D615" s="63"/>
      <c r="E615" s="380"/>
      <c r="F615" s="62"/>
      <c r="G615" s="378"/>
      <c r="H615" s="71"/>
    </row>
    <row r="616" spans="1:8" s="27" customFormat="1" x14ac:dyDescent="0.25">
      <c r="A616" s="63"/>
      <c r="B616" s="377"/>
      <c r="C616" s="63"/>
      <c r="D616" s="63"/>
      <c r="E616" s="63"/>
      <c r="F616" s="63"/>
      <c r="G616" s="379"/>
      <c r="H616" s="71"/>
    </row>
    <row r="617" spans="1:8" s="27" customFormat="1" x14ac:dyDescent="0.25">
      <c r="A617" s="63"/>
      <c r="B617" s="377"/>
      <c r="C617" s="63"/>
      <c r="D617" s="63"/>
      <c r="E617" s="62"/>
      <c r="F617" s="62"/>
      <c r="G617" s="378"/>
      <c r="H617" s="71"/>
    </row>
    <row r="618" spans="1:8" s="27" customFormat="1" x14ac:dyDescent="0.25">
      <c r="A618" s="63"/>
      <c r="B618" s="377"/>
      <c r="C618" s="63"/>
      <c r="D618" s="63"/>
      <c r="E618" s="63"/>
      <c r="F618" s="63"/>
      <c r="G618" s="379"/>
      <c r="H618" s="71"/>
    </row>
    <row r="619" spans="1:8" s="27" customFormat="1" x14ac:dyDescent="0.25">
      <c r="A619" s="63"/>
      <c r="B619" s="377"/>
      <c r="C619" s="63"/>
      <c r="D619" s="63"/>
      <c r="E619" s="62"/>
      <c r="F619" s="62"/>
      <c r="G619" s="378"/>
      <c r="H619" s="71"/>
    </row>
    <row r="620" spans="1:8" s="27" customFormat="1" x14ac:dyDescent="0.25">
      <c r="A620" s="63"/>
      <c r="B620" s="377"/>
      <c r="C620" s="63"/>
      <c r="D620" s="63"/>
      <c r="E620" s="63"/>
      <c r="F620" s="63"/>
      <c r="G620" s="379"/>
      <c r="H620" s="71"/>
    </row>
    <row r="621" spans="1:8" s="27" customFormat="1" x14ac:dyDescent="0.25">
      <c r="A621" s="63"/>
      <c r="B621" s="377"/>
      <c r="C621" s="63"/>
      <c r="D621" s="63"/>
      <c r="E621" s="62"/>
      <c r="F621" s="62"/>
      <c r="G621" s="378"/>
      <c r="H621" s="71"/>
    </row>
    <row r="622" spans="1:8" s="27" customFormat="1" x14ac:dyDescent="0.25">
      <c r="A622" s="63"/>
      <c r="B622" s="377"/>
      <c r="C622" s="63"/>
      <c r="D622" s="63"/>
      <c r="E622" s="63"/>
      <c r="F622" s="63"/>
      <c r="G622" s="379"/>
      <c r="H622" s="71"/>
    </row>
    <row r="623" spans="1:8" s="27" customFormat="1" x14ac:dyDescent="0.25">
      <c r="A623" s="63"/>
      <c r="B623" s="377"/>
      <c r="C623" s="63"/>
      <c r="D623" s="63"/>
      <c r="E623" s="62"/>
      <c r="F623" s="62"/>
      <c r="G623" s="378"/>
      <c r="H623" s="71"/>
    </row>
    <row r="624" spans="1:8" s="27" customFormat="1" x14ac:dyDescent="0.25">
      <c r="A624" s="63"/>
      <c r="B624" s="377"/>
      <c r="C624" s="63"/>
      <c r="D624" s="63"/>
      <c r="E624" s="63"/>
      <c r="F624" s="63"/>
      <c r="G624" s="379"/>
      <c r="H624" s="71"/>
    </row>
    <row r="625" spans="1:8" s="27" customFormat="1" x14ac:dyDescent="0.25">
      <c r="A625" s="63"/>
      <c r="B625" s="377"/>
      <c r="C625" s="63"/>
      <c r="D625" s="63"/>
      <c r="E625" s="62"/>
      <c r="F625" s="62"/>
      <c r="G625" s="378"/>
      <c r="H625" s="71"/>
    </row>
    <row r="626" spans="1:8" s="27" customFormat="1" x14ac:dyDescent="0.25">
      <c r="A626" s="63"/>
      <c r="B626" s="377"/>
      <c r="C626" s="63"/>
      <c r="D626" s="63"/>
      <c r="E626" s="62"/>
      <c r="F626" s="63"/>
      <c r="G626" s="379"/>
      <c r="H626" s="71"/>
    </row>
    <row r="627" spans="1:8" s="27" customFormat="1" x14ac:dyDescent="0.25">
      <c r="A627" s="63"/>
      <c r="B627" s="377"/>
      <c r="C627" s="63"/>
      <c r="D627" s="63"/>
      <c r="E627" s="62"/>
      <c r="F627" s="62"/>
      <c r="G627" s="378"/>
      <c r="H627" s="71"/>
    </row>
    <row r="628" spans="1:8" s="27" customFormat="1" x14ac:dyDescent="0.25">
      <c r="A628" s="63"/>
      <c r="B628" s="377"/>
      <c r="C628" s="63"/>
      <c r="D628" s="63"/>
      <c r="E628" s="63"/>
      <c r="F628" s="63"/>
      <c r="G628" s="379"/>
      <c r="H628" s="71"/>
    </row>
    <row r="629" spans="1:8" s="27" customFormat="1" x14ac:dyDescent="0.25">
      <c r="A629" s="63"/>
      <c r="B629" s="377"/>
      <c r="C629" s="63"/>
      <c r="D629" s="63"/>
      <c r="E629" s="62"/>
      <c r="F629" s="62"/>
      <c r="G629" s="378"/>
      <c r="H629" s="71"/>
    </row>
    <row r="630" spans="1:8" s="27" customFormat="1" x14ac:dyDescent="0.25">
      <c r="A630" s="63"/>
      <c r="B630" s="377"/>
      <c r="C630" s="63"/>
      <c r="D630" s="63"/>
      <c r="E630" s="63"/>
      <c r="F630" s="63"/>
      <c r="G630" s="379"/>
      <c r="H630" s="71"/>
    </row>
    <row r="631" spans="1:8" s="27" customFormat="1" x14ac:dyDescent="0.25">
      <c r="A631" s="63"/>
      <c r="B631" s="377"/>
      <c r="C631" s="63"/>
      <c r="D631" s="63"/>
      <c r="E631" s="62"/>
      <c r="F631" s="62"/>
      <c r="G631" s="378"/>
      <c r="H631" s="71"/>
    </row>
    <row r="632" spans="1:8" s="27" customFormat="1" x14ac:dyDescent="0.25">
      <c r="A632" s="63"/>
      <c r="B632" s="377"/>
      <c r="C632" s="63"/>
      <c r="D632" s="63"/>
      <c r="E632" s="63"/>
      <c r="F632" s="63"/>
      <c r="G632" s="379"/>
      <c r="H632" s="71"/>
    </row>
    <row r="633" spans="1:8" s="27" customFormat="1" x14ac:dyDescent="0.25">
      <c r="A633" s="63"/>
      <c r="B633" s="377"/>
      <c r="C633" s="63"/>
      <c r="D633" s="63"/>
      <c r="E633" s="63"/>
      <c r="F633" s="62"/>
      <c r="G633" s="378"/>
      <c r="H633" s="71"/>
    </row>
    <row r="634" spans="1:8" s="27" customFormat="1" x14ac:dyDescent="0.25">
      <c r="A634" s="63"/>
      <c r="B634" s="377"/>
      <c r="C634" s="63"/>
      <c r="D634" s="63"/>
      <c r="E634" s="62"/>
      <c r="F634" s="63"/>
      <c r="G634" s="379"/>
      <c r="H634" s="71"/>
    </row>
    <row r="635" spans="1:8" s="27" customFormat="1" x14ac:dyDescent="0.25">
      <c r="A635" s="63"/>
      <c r="B635" s="377"/>
      <c r="C635" s="63"/>
      <c r="D635" s="63"/>
      <c r="E635" s="62"/>
      <c r="F635" s="62"/>
      <c r="G635" s="378"/>
      <c r="H635" s="71"/>
    </row>
    <row r="636" spans="1:8" s="27" customFormat="1" x14ac:dyDescent="0.25">
      <c r="A636" s="63"/>
      <c r="B636" s="377"/>
      <c r="C636" s="63"/>
      <c r="D636" s="63"/>
      <c r="E636" s="63"/>
      <c r="F636" s="63"/>
      <c r="G636" s="379"/>
      <c r="H636" s="71"/>
    </row>
    <row r="637" spans="1:8" s="27" customFormat="1" x14ac:dyDescent="0.25">
      <c r="A637" s="63"/>
      <c r="B637" s="377"/>
      <c r="C637" s="63"/>
      <c r="D637" s="63"/>
      <c r="E637" s="62"/>
      <c r="F637" s="62"/>
      <c r="G637" s="378"/>
      <c r="H637" s="71"/>
    </row>
    <row r="638" spans="1:8" s="27" customFormat="1" x14ac:dyDescent="0.25">
      <c r="A638" s="63"/>
      <c r="B638" s="377"/>
      <c r="C638" s="63"/>
      <c r="D638" s="63"/>
      <c r="E638" s="63"/>
      <c r="F638" s="63"/>
      <c r="G638" s="379"/>
      <c r="H638" s="71"/>
    </row>
    <row r="639" spans="1:8" s="27" customFormat="1" x14ac:dyDescent="0.25">
      <c r="A639" s="63"/>
      <c r="B639" s="377"/>
      <c r="C639" s="63"/>
      <c r="D639" s="63"/>
      <c r="E639" s="62"/>
      <c r="F639" s="62"/>
      <c r="G639" s="378"/>
      <c r="H639" s="71"/>
    </row>
    <row r="640" spans="1:8" s="27" customFormat="1" x14ac:dyDescent="0.25">
      <c r="A640" s="63"/>
      <c r="B640" s="377"/>
      <c r="C640" s="63"/>
      <c r="D640" s="63"/>
      <c r="E640" s="63"/>
      <c r="F640" s="63"/>
      <c r="G640" s="379"/>
      <c r="H640" s="71"/>
    </row>
    <row r="641" spans="1:8" s="27" customFormat="1" x14ac:dyDescent="0.25">
      <c r="A641" s="63"/>
      <c r="B641" s="377"/>
      <c r="C641" s="63"/>
      <c r="D641" s="63"/>
      <c r="E641" s="62"/>
      <c r="F641" s="62"/>
      <c r="G641" s="378"/>
      <c r="H641" s="71"/>
    </row>
    <row r="642" spans="1:8" s="27" customFormat="1" x14ac:dyDescent="0.25">
      <c r="A642" s="63"/>
      <c r="B642" s="377"/>
      <c r="C642" s="63"/>
      <c r="D642" s="63"/>
      <c r="E642" s="63"/>
      <c r="F642" s="63"/>
      <c r="G642" s="379"/>
      <c r="H642" s="71"/>
    </row>
    <row r="643" spans="1:8" s="27" customFormat="1" x14ac:dyDescent="0.25">
      <c r="A643" s="63"/>
      <c r="B643" s="377"/>
      <c r="C643" s="63"/>
      <c r="D643" s="63"/>
      <c r="E643" s="62"/>
      <c r="F643" s="62"/>
      <c r="G643" s="378"/>
      <c r="H643" s="71"/>
    </row>
    <row r="644" spans="1:8" s="27" customFormat="1" x14ac:dyDescent="0.25">
      <c r="A644" s="63"/>
      <c r="B644" s="377"/>
      <c r="C644" s="63"/>
      <c r="D644" s="63"/>
      <c r="E644" s="62"/>
      <c r="F644" s="63"/>
      <c r="G644" s="83"/>
      <c r="H644" s="71"/>
    </row>
    <row r="645" spans="1:8" s="27" customFormat="1" x14ac:dyDescent="0.25">
      <c r="A645" s="63"/>
      <c r="B645" s="377"/>
      <c r="C645" s="63"/>
      <c r="D645" s="63"/>
      <c r="E645" s="63"/>
      <c r="F645" s="63"/>
      <c r="G645" s="83"/>
      <c r="H645" s="71"/>
    </row>
    <row r="646" spans="1:8" s="27" customFormat="1" x14ac:dyDescent="0.25">
      <c r="A646" s="63"/>
      <c r="B646" s="377"/>
      <c r="C646" s="63"/>
      <c r="D646" s="63"/>
      <c r="E646" s="63"/>
      <c r="F646" s="63"/>
      <c r="G646" s="83"/>
      <c r="H646" s="71"/>
    </row>
    <row r="647" spans="1:8" s="27" customFormat="1" x14ac:dyDescent="0.25">
      <c r="A647" s="63"/>
      <c r="B647" s="377"/>
      <c r="C647" s="63"/>
      <c r="D647" s="63"/>
      <c r="E647" s="63"/>
      <c r="F647" s="63"/>
      <c r="G647" s="83"/>
      <c r="H647" s="71"/>
    </row>
    <row r="648" spans="1:8" s="27" customFormat="1" x14ac:dyDescent="0.25">
      <c r="A648" s="63"/>
      <c r="B648" s="377"/>
      <c r="C648" s="63"/>
      <c r="D648" s="63"/>
      <c r="E648" s="62"/>
      <c r="F648" s="63"/>
      <c r="G648" s="83"/>
      <c r="H648" s="71"/>
    </row>
    <row r="649" spans="1:8" s="27" customFormat="1" x14ac:dyDescent="0.25">
      <c r="A649" s="63"/>
      <c r="B649" s="377"/>
      <c r="C649" s="63"/>
      <c r="D649" s="63"/>
      <c r="E649" s="63"/>
      <c r="F649" s="63"/>
      <c r="G649" s="83"/>
      <c r="H649" s="71"/>
    </row>
    <row r="650" spans="1:8" s="27" customFormat="1" x14ac:dyDescent="0.25">
      <c r="A650" s="63"/>
      <c r="B650" s="377"/>
      <c r="C650" s="63"/>
      <c r="D650" s="63"/>
      <c r="E650" s="62"/>
      <c r="F650" s="63"/>
      <c r="G650" s="83"/>
      <c r="H650" s="71"/>
    </row>
    <row r="651" spans="1:8" s="27" customFormat="1" x14ac:dyDescent="0.25">
      <c r="A651" s="63"/>
      <c r="B651" s="377"/>
      <c r="C651" s="63"/>
      <c r="D651" s="63"/>
      <c r="E651" s="62"/>
      <c r="F651" s="63"/>
      <c r="G651" s="83"/>
      <c r="H651" s="71"/>
    </row>
    <row r="652" spans="1:8" s="27" customFormat="1" x14ac:dyDescent="0.25">
      <c r="A652" s="63"/>
      <c r="B652" s="377"/>
      <c r="C652" s="63"/>
      <c r="D652" s="63"/>
      <c r="E652" s="63"/>
      <c r="F652" s="63"/>
      <c r="G652" s="83"/>
      <c r="H652" s="71"/>
    </row>
    <row r="653" spans="1:8" s="27" customFormat="1" x14ac:dyDescent="0.25">
      <c r="A653" s="63"/>
      <c r="B653" s="377"/>
      <c r="C653" s="63"/>
      <c r="D653" s="63"/>
      <c r="E653" s="63"/>
      <c r="F653" s="63"/>
      <c r="G653" s="83"/>
      <c r="H653" s="71"/>
    </row>
    <row r="654" spans="1:8" s="27" customFormat="1" x14ac:dyDescent="0.25">
      <c r="A654" s="63"/>
      <c r="B654" s="377"/>
      <c r="C654" s="63"/>
      <c r="D654" s="63"/>
      <c r="E654" s="63"/>
      <c r="F654" s="63"/>
      <c r="G654" s="83"/>
      <c r="H654" s="71"/>
    </row>
    <row r="655" spans="1:8" s="27" customFormat="1" x14ac:dyDescent="0.25">
      <c r="A655" s="63"/>
      <c r="B655" s="377"/>
      <c r="C655" s="63"/>
      <c r="D655" s="63"/>
      <c r="E655" s="63"/>
      <c r="F655" s="63"/>
      <c r="G655" s="83"/>
      <c r="H655" s="71"/>
    </row>
    <row r="656" spans="1:8" s="27" customFormat="1" x14ac:dyDescent="0.25">
      <c r="A656" s="63"/>
      <c r="B656" s="377"/>
      <c r="C656" s="63"/>
      <c r="D656" s="63"/>
      <c r="E656" s="63"/>
      <c r="F656" s="63"/>
      <c r="G656" s="83"/>
      <c r="H656" s="71"/>
    </row>
    <row r="657" spans="1:8" s="27" customFormat="1" x14ac:dyDescent="0.25">
      <c r="A657" s="63"/>
      <c r="B657" s="377"/>
      <c r="C657" s="63"/>
      <c r="D657" s="63"/>
      <c r="E657" s="62"/>
      <c r="F657" s="63"/>
      <c r="G657" s="83"/>
      <c r="H657" s="71"/>
    </row>
    <row r="658" spans="1:8" s="27" customFormat="1" x14ac:dyDescent="0.25">
      <c r="A658" s="63"/>
      <c r="B658" s="377"/>
      <c r="C658" s="63"/>
      <c r="D658" s="63"/>
      <c r="E658" s="63"/>
      <c r="F658" s="63"/>
      <c r="G658" s="83"/>
      <c r="H658" s="71"/>
    </row>
    <row r="659" spans="1:8" s="27" customFormat="1" x14ac:dyDescent="0.25">
      <c r="A659" s="63"/>
      <c r="B659" s="377"/>
      <c r="C659" s="63"/>
      <c r="D659" s="63"/>
      <c r="E659" s="62"/>
      <c r="F659" s="63"/>
      <c r="G659" s="83"/>
      <c r="H659" s="71"/>
    </row>
    <row r="660" spans="1:8" s="27" customFormat="1" x14ac:dyDescent="0.25">
      <c r="A660" s="63"/>
      <c r="B660" s="377"/>
      <c r="C660" s="63"/>
      <c r="D660" s="63"/>
      <c r="E660" s="63"/>
      <c r="F660" s="63"/>
      <c r="G660" s="83"/>
      <c r="H660" s="71"/>
    </row>
    <row r="661" spans="1:8" s="27" customFormat="1" x14ac:dyDescent="0.25">
      <c r="A661" s="63"/>
      <c r="B661" s="377"/>
      <c r="C661" s="63"/>
      <c r="D661" s="63"/>
      <c r="E661" s="63"/>
      <c r="F661" s="63"/>
      <c r="G661" s="83"/>
      <c r="H661" s="71"/>
    </row>
    <row r="662" spans="1:8" s="27" customFormat="1" x14ac:dyDescent="0.25">
      <c r="A662" s="63"/>
      <c r="B662" s="377"/>
      <c r="C662" s="63"/>
      <c r="D662" s="63"/>
      <c r="E662" s="63"/>
      <c r="F662" s="63"/>
      <c r="G662" s="83"/>
      <c r="H662" s="71"/>
    </row>
    <row r="663" spans="1:8" s="27" customFormat="1" x14ac:dyDescent="0.25">
      <c r="A663" s="63"/>
      <c r="B663" s="377"/>
      <c r="C663" s="63"/>
      <c r="D663" s="63"/>
      <c r="E663" s="63"/>
      <c r="F663" s="63"/>
      <c r="G663" s="83"/>
      <c r="H663" s="71"/>
    </row>
    <row r="664" spans="1:8" s="27" customFormat="1" x14ac:dyDescent="0.25">
      <c r="A664" s="63"/>
      <c r="B664" s="377"/>
      <c r="C664" s="63"/>
      <c r="D664" s="63"/>
      <c r="E664" s="63"/>
      <c r="F664" s="63"/>
      <c r="G664" s="83"/>
      <c r="H664" s="71"/>
    </row>
    <row r="665" spans="1:8" s="27" customFormat="1" x14ac:dyDescent="0.25">
      <c r="A665" s="63"/>
      <c r="B665" s="377"/>
      <c r="C665" s="63"/>
      <c r="D665" s="63"/>
      <c r="E665" s="63"/>
      <c r="F665" s="63"/>
      <c r="G665" s="83"/>
      <c r="H665" s="71"/>
    </row>
    <row r="666" spans="1:8" s="27" customFormat="1" x14ac:dyDescent="0.25">
      <c r="A666" s="63"/>
      <c r="B666" s="377"/>
      <c r="C666" s="63"/>
      <c r="D666" s="63"/>
      <c r="E666" s="63"/>
      <c r="F666" s="63"/>
      <c r="G666" s="83"/>
      <c r="H666" s="71"/>
    </row>
    <row r="667" spans="1:8" s="27" customFormat="1" x14ac:dyDescent="0.25">
      <c r="A667" s="63"/>
      <c r="B667" s="377"/>
      <c r="C667" s="63"/>
      <c r="D667" s="63"/>
      <c r="E667" s="380"/>
      <c r="F667" s="63"/>
      <c r="G667" s="83"/>
      <c r="H667" s="71"/>
    </row>
    <row r="668" spans="1:8" s="27" customFormat="1" x14ac:dyDescent="0.25">
      <c r="A668" s="63"/>
      <c r="B668" s="377"/>
      <c r="C668" s="63"/>
      <c r="D668" s="63"/>
      <c r="E668" s="62"/>
      <c r="F668" s="63"/>
      <c r="G668" s="379"/>
      <c r="H668" s="71"/>
    </row>
    <row r="669" spans="1:8" s="27" customFormat="1" x14ac:dyDescent="0.25">
      <c r="A669" s="63"/>
      <c r="B669" s="377"/>
      <c r="C669" s="63"/>
      <c r="D669" s="63"/>
      <c r="E669" s="62"/>
      <c r="F669" s="62"/>
      <c r="G669" s="378"/>
      <c r="H669" s="71"/>
    </row>
    <row r="670" spans="1:8" s="27" customFormat="1" x14ac:dyDescent="0.25">
      <c r="A670" s="63"/>
      <c r="B670" s="377"/>
      <c r="C670" s="63"/>
      <c r="D670" s="63"/>
      <c r="E670" s="380"/>
      <c r="F670" s="63"/>
      <c r="G670" s="379"/>
      <c r="H670" s="71"/>
    </row>
    <row r="671" spans="1:8" s="27" customFormat="1" x14ac:dyDescent="0.25">
      <c r="A671" s="63"/>
      <c r="B671" s="377"/>
      <c r="C671" s="63"/>
      <c r="D671" s="63"/>
      <c r="E671" s="380"/>
      <c r="F671" s="62"/>
      <c r="G671" s="378"/>
      <c r="H671" s="71"/>
    </row>
    <row r="672" spans="1:8" s="27" customFormat="1" x14ac:dyDescent="0.25">
      <c r="A672" s="63"/>
      <c r="B672" s="377"/>
      <c r="C672" s="63"/>
      <c r="D672" s="63"/>
      <c r="E672" s="380"/>
      <c r="F672" s="63"/>
      <c r="G672" s="379"/>
      <c r="H672" s="71"/>
    </row>
    <row r="673" spans="1:15" s="27" customFormat="1" x14ac:dyDescent="0.25">
      <c r="A673" s="63"/>
      <c r="B673" s="377"/>
      <c r="C673" s="63"/>
      <c r="D673" s="63"/>
      <c r="E673" s="380"/>
      <c r="F673" s="62"/>
      <c r="G673" s="378"/>
      <c r="H673" s="71"/>
    </row>
    <row r="674" spans="1:15" s="27" customFormat="1" x14ac:dyDescent="0.25">
      <c r="A674" s="63"/>
      <c r="B674" s="377"/>
      <c r="C674" s="63"/>
      <c r="D674" s="63"/>
      <c r="E674" s="63"/>
      <c r="F674" s="63"/>
      <c r="G674" s="379"/>
      <c r="H674" s="71"/>
    </row>
    <row r="675" spans="1:15" s="27" customFormat="1" x14ac:dyDescent="0.25">
      <c r="A675" s="63"/>
      <c r="B675" s="377"/>
      <c r="C675" s="63"/>
      <c r="D675" s="63"/>
      <c r="E675" s="62"/>
      <c r="F675" s="63"/>
      <c r="G675" s="379"/>
      <c r="H675" s="71"/>
    </row>
    <row r="676" spans="1:15" s="27" customFormat="1" x14ac:dyDescent="0.25">
      <c r="A676" s="63"/>
      <c r="B676" s="377"/>
      <c r="C676" s="63"/>
      <c r="D676" s="63"/>
      <c r="E676" s="62"/>
      <c r="F676" s="62"/>
      <c r="G676" s="378"/>
      <c r="H676" s="71"/>
    </row>
    <row r="677" spans="1:15" s="27" customFormat="1" x14ac:dyDescent="0.25">
      <c r="A677" s="63"/>
      <c r="B677" s="377"/>
      <c r="C677" s="72"/>
      <c r="D677" s="72"/>
      <c r="E677" s="62"/>
      <c r="F677" s="63"/>
      <c r="G677" s="379"/>
      <c r="H677" s="71"/>
    </row>
    <row r="678" spans="1:15" s="27" customFormat="1" x14ac:dyDescent="0.25">
      <c r="A678" s="63"/>
      <c r="B678" s="377"/>
      <c r="C678" s="72"/>
      <c r="D678" s="72"/>
      <c r="E678" s="62"/>
      <c r="F678" s="63"/>
      <c r="G678" s="379"/>
      <c r="H678" s="71"/>
    </row>
    <row r="679" spans="1:15" s="27" customFormat="1" x14ac:dyDescent="0.25">
      <c r="A679" s="63"/>
      <c r="B679" s="377"/>
      <c r="C679" s="63"/>
      <c r="D679" s="63"/>
      <c r="E679" s="62"/>
      <c r="F679" s="63"/>
      <c r="G679" s="379"/>
      <c r="H679" s="71"/>
    </row>
    <row r="680" spans="1:15" s="27" customFormat="1" x14ac:dyDescent="0.25">
      <c r="A680" s="63"/>
      <c r="B680" s="377"/>
      <c r="C680" s="63"/>
      <c r="D680" s="63"/>
      <c r="E680" s="62"/>
      <c r="F680" s="62"/>
      <c r="G680" s="378"/>
      <c r="H680" s="71"/>
      <c r="O680" s="376"/>
    </row>
    <row r="681" spans="1:15" s="27" customFormat="1" x14ac:dyDescent="0.25">
      <c r="A681" s="63"/>
      <c r="B681" s="377"/>
      <c r="C681" s="63"/>
      <c r="D681" s="63"/>
      <c r="E681" s="62"/>
      <c r="F681" s="63"/>
      <c r="G681" s="379"/>
      <c r="H681" s="71"/>
    </row>
    <row r="682" spans="1:15" s="27" customFormat="1" x14ac:dyDescent="0.25">
      <c r="A682" s="63"/>
      <c r="B682" s="377"/>
      <c r="C682" s="63"/>
      <c r="D682" s="63"/>
      <c r="E682" s="62"/>
      <c r="F682" s="62"/>
      <c r="G682" s="378"/>
      <c r="H682" s="71"/>
    </row>
    <row r="683" spans="1:15" s="27" customFormat="1" x14ac:dyDescent="0.25">
      <c r="A683" s="63"/>
      <c r="B683" s="377"/>
      <c r="C683" s="63"/>
      <c r="D683" s="63"/>
      <c r="E683" s="380"/>
      <c r="F683" s="63"/>
      <c r="G683" s="379"/>
      <c r="H683" s="71"/>
    </row>
    <row r="684" spans="1:15" s="27" customFormat="1" x14ac:dyDescent="0.25">
      <c r="A684" s="63"/>
      <c r="B684" s="377"/>
      <c r="C684" s="63"/>
      <c r="D684" s="63"/>
      <c r="E684" s="380"/>
      <c r="F684" s="62"/>
      <c r="G684" s="378"/>
      <c r="H684" s="71"/>
    </row>
    <row r="685" spans="1:15" s="27" customFormat="1" x14ac:dyDescent="0.25">
      <c r="A685" s="63"/>
      <c r="B685" s="377"/>
      <c r="C685" s="63"/>
      <c r="D685" s="63"/>
      <c r="E685" s="62"/>
      <c r="F685" s="63"/>
      <c r="G685" s="379"/>
      <c r="H685" s="71"/>
    </row>
    <row r="686" spans="1:15" s="27" customFormat="1" x14ac:dyDescent="0.25">
      <c r="A686" s="63"/>
      <c r="B686" s="377"/>
      <c r="C686" s="63"/>
      <c r="D686" s="63"/>
      <c r="E686" s="62"/>
      <c r="F686" s="62"/>
      <c r="G686" s="378"/>
      <c r="H686" s="71"/>
    </row>
    <row r="687" spans="1:15" s="27" customFormat="1" x14ac:dyDescent="0.25">
      <c r="A687" s="63"/>
      <c r="B687" s="377"/>
      <c r="C687" s="63"/>
      <c r="D687" s="63"/>
      <c r="E687" s="62"/>
      <c r="F687" s="63"/>
      <c r="G687" s="379"/>
      <c r="H687" s="71"/>
    </row>
    <row r="688" spans="1:15" s="27" customFormat="1" x14ac:dyDescent="0.25">
      <c r="A688" s="63"/>
      <c r="B688" s="377"/>
      <c r="C688" s="63"/>
      <c r="D688" s="63"/>
      <c r="E688" s="62"/>
      <c r="F688" s="62"/>
      <c r="G688" s="378"/>
      <c r="H688" s="71"/>
    </row>
    <row r="689" spans="1:8" s="27" customFormat="1" x14ac:dyDescent="0.25">
      <c r="A689" s="63"/>
      <c r="B689" s="377"/>
      <c r="C689" s="63"/>
      <c r="D689" s="63"/>
      <c r="E689" s="62"/>
      <c r="F689" s="63"/>
      <c r="G689" s="379"/>
      <c r="H689" s="71"/>
    </row>
    <row r="690" spans="1:8" s="27" customFormat="1" x14ac:dyDescent="0.25">
      <c r="A690" s="63"/>
      <c r="B690" s="377"/>
      <c r="C690" s="63"/>
      <c r="D690" s="63"/>
      <c r="E690" s="62"/>
      <c r="F690" s="62"/>
      <c r="G690" s="378"/>
      <c r="H690" s="71"/>
    </row>
    <row r="691" spans="1:8" s="27" customFormat="1" x14ac:dyDescent="0.25">
      <c r="A691" s="63"/>
      <c r="B691" s="377"/>
      <c r="C691" s="63"/>
      <c r="D691" s="63"/>
      <c r="E691" s="62"/>
      <c r="F691" s="63"/>
      <c r="G691" s="379"/>
      <c r="H691" s="71"/>
    </row>
    <row r="692" spans="1:8" s="27" customFormat="1" x14ac:dyDescent="0.25">
      <c r="A692" s="63"/>
      <c r="B692" s="377"/>
      <c r="C692" s="63"/>
      <c r="D692" s="63"/>
      <c r="E692" s="62"/>
      <c r="F692" s="62"/>
      <c r="G692" s="378"/>
      <c r="H692" s="71"/>
    </row>
    <row r="693" spans="1:8" s="27" customFormat="1" x14ac:dyDescent="0.25">
      <c r="A693" s="63"/>
      <c r="B693" s="377"/>
      <c r="C693" s="63"/>
      <c r="D693" s="63"/>
      <c r="E693" s="62"/>
      <c r="F693" s="63"/>
      <c r="G693" s="379"/>
      <c r="H693" s="71"/>
    </row>
    <row r="694" spans="1:8" s="27" customFormat="1" x14ac:dyDescent="0.25">
      <c r="A694" s="63"/>
      <c r="B694" s="377"/>
      <c r="C694" s="63"/>
      <c r="D694" s="63"/>
      <c r="E694" s="62"/>
      <c r="F694" s="62"/>
      <c r="G694" s="378"/>
      <c r="H694" s="71"/>
    </row>
    <row r="695" spans="1:8" s="27" customFormat="1" x14ac:dyDescent="0.25">
      <c r="A695" s="63"/>
      <c r="B695" s="377"/>
      <c r="C695" s="63"/>
      <c r="D695" s="63"/>
      <c r="E695" s="62"/>
      <c r="F695" s="63"/>
      <c r="G695" s="379"/>
      <c r="H695" s="71"/>
    </row>
    <row r="696" spans="1:8" s="27" customFormat="1" x14ac:dyDescent="0.25">
      <c r="A696" s="63"/>
      <c r="B696" s="377"/>
      <c r="C696" s="63"/>
      <c r="D696" s="63"/>
      <c r="E696" s="62"/>
      <c r="F696" s="62"/>
      <c r="G696" s="378"/>
      <c r="H696" s="71"/>
    </row>
    <row r="697" spans="1:8" s="27" customFormat="1" x14ac:dyDescent="0.25">
      <c r="A697" s="63"/>
      <c r="B697" s="377"/>
      <c r="C697" s="63"/>
      <c r="D697" s="63"/>
      <c r="E697" s="62"/>
      <c r="F697" s="63"/>
      <c r="G697" s="379"/>
      <c r="H697" s="71"/>
    </row>
    <row r="698" spans="1:8" s="27" customFormat="1" x14ac:dyDescent="0.25">
      <c r="A698" s="63"/>
      <c r="B698" s="377"/>
      <c r="C698" s="63"/>
      <c r="D698" s="63"/>
      <c r="E698" s="62"/>
      <c r="F698" s="62"/>
      <c r="G698" s="378"/>
      <c r="H698" s="71"/>
    </row>
    <row r="699" spans="1:8" s="27" customFormat="1" x14ac:dyDescent="0.25">
      <c r="A699" s="63"/>
      <c r="B699" s="377"/>
      <c r="C699" s="63"/>
      <c r="D699" s="63"/>
      <c r="E699" s="62"/>
      <c r="F699" s="63"/>
      <c r="G699" s="379"/>
      <c r="H699" s="71"/>
    </row>
    <row r="700" spans="1:8" s="27" customFormat="1" x14ac:dyDescent="0.25">
      <c r="A700" s="63"/>
      <c r="B700" s="377"/>
      <c r="C700" s="63"/>
      <c r="D700" s="63"/>
      <c r="E700" s="62"/>
      <c r="F700" s="62"/>
      <c r="G700" s="378"/>
      <c r="H700" s="71"/>
    </row>
    <row r="701" spans="1:8" s="27" customFormat="1" x14ac:dyDescent="0.25">
      <c r="A701" s="63"/>
      <c r="B701" s="377"/>
      <c r="C701" s="63"/>
      <c r="D701" s="63"/>
      <c r="E701" s="62"/>
      <c r="F701" s="63"/>
      <c r="G701" s="379"/>
      <c r="H701" s="71"/>
    </row>
    <row r="702" spans="1:8" s="27" customFormat="1" x14ac:dyDescent="0.25">
      <c r="A702" s="63"/>
      <c r="B702" s="377"/>
      <c r="C702" s="63"/>
      <c r="D702" s="63"/>
      <c r="E702" s="62"/>
      <c r="F702" s="62"/>
      <c r="G702" s="378"/>
      <c r="H702" s="71"/>
    </row>
    <row r="703" spans="1:8" s="27" customFormat="1" x14ac:dyDescent="0.25">
      <c r="A703" s="63"/>
      <c r="B703" s="377"/>
      <c r="C703" s="63"/>
      <c r="D703" s="63"/>
      <c r="E703" s="62"/>
      <c r="F703" s="63"/>
      <c r="G703" s="379"/>
      <c r="H703" s="71"/>
    </row>
    <row r="704" spans="1:8" s="27" customFormat="1" x14ac:dyDescent="0.25">
      <c r="A704" s="63"/>
      <c r="B704" s="377"/>
      <c r="C704" s="63"/>
      <c r="D704" s="63"/>
      <c r="E704" s="62"/>
      <c r="F704" s="62"/>
      <c r="G704" s="378"/>
      <c r="H704" s="71"/>
    </row>
    <row r="705" spans="1:8" s="27" customFormat="1" x14ac:dyDescent="0.25">
      <c r="A705" s="63"/>
      <c r="B705" s="377"/>
      <c r="C705" s="63"/>
      <c r="D705" s="63"/>
      <c r="E705" s="62"/>
      <c r="F705" s="63"/>
      <c r="G705" s="379"/>
      <c r="H705" s="71"/>
    </row>
    <row r="706" spans="1:8" s="27" customFormat="1" x14ac:dyDescent="0.25">
      <c r="A706" s="63"/>
      <c r="B706" s="377"/>
      <c r="C706" s="63"/>
      <c r="D706" s="63"/>
      <c r="E706" s="62"/>
      <c r="F706" s="62"/>
      <c r="G706" s="378"/>
      <c r="H706" s="71"/>
    </row>
    <row r="707" spans="1:8" s="27" customFormat="1" x14ac:dyDescent="0.25">
      <c r="A707" s="63"/>
      <c r="B707" s="377"/>
      <c r="C707" s="63"/>
      <c r="D707" s="63"/>
      <c r="E707" s="62"/>
      <c r="F707" s="63"/>
      <c r="G707" s="83"/>
      <c r="H707" s="71"/>
    </row>
    <row r="708" spans="1:8" s="27" customFormat="1" x14ac:dyDescent="0.25">
      <c r="A708" s="63"/>
      <c r="B708" s="377"/>
      <c r="C708" s="63"/>
      <c r="D708" s="63"/>
      <c r="E708" s="62"/>
      <c r="F708" s="62"/>
      <c r="G708" s="96"/>
      <c r="H708" s="71"/>
    </row>
    <row r="709" spans="1:8" s="27" customFormat="1" x14ac:dyDescent="0.25">
      <c r="A709" s="63"/>
      <c r="B709" s="377"/>
      <c r="C709" s="63"/>
      <c r="D709" s="63"/>
      <c r="E709" s="62"/>
      <c r="F709" s="63"/>
      <c r="G709" s="83"/>
      <c r="H709" s="71"/>
    </row>
    <row r="710" spans="1:8" s="27" customFormat="1" x14ac:dyDescent="0.25">
      <c r="A710" s="63"/>
      <c r="B710" s="377"/>
      <c r="C710" s="63"/>
      <c r="D710" s="63"/>
      <c r="E710" s="62"/>
      <c r="F710" s="62"/>
      <c r="G710" s="96"/>
      <c r="H710" s="71"/>
    </row>
    <row r="711" spans="1:8" s="27" customFormat="1" x14ac:dyDescent="0.25">
      <c r="A711" s="63"/>
      <c r="B711" s="377"/>
      <c r="C711" s="63"/>
      <c r="D711" s="63"/>
      <c r="E711" s="62"/>
      <c r="F711" s="63"/>
      <c r="G711" s="83"/>
      <c r="H711" s="71"/>
    </row>
    <row r="712" spans="1:8" s="27" customFormat="1" x14ac:dyDescent="0.25">
      <c r="A712" s="63"/>
      <c r="B712" s="377"/>
      <c r="C712" s="63"/>
      <c r="D712" s="63"/>
      <c r="E712" s="380"/>
      <c r="F712" s="63"/>
      <c r="G712" s="83"/>
      <c r="H712" s="71"/>
    </row>
    <row r="713" spans="1:8" s="27" customFormat="1" x14ac:dyDescent="0.25">
      <c r="A713" s="63"/>
      <c r="B713" s="377"/>
      <c r="C713" s="62"/>
      <c r="D713" s="62"/>
      <c r="E713" s="380"/>
      <c r="F713" s="63"/>
      <c r="G713" s="83"/>
      <c r="H713" s="71"/>
    </row>
    <row r="714" spans="1:8" s="27" customFormat="1" x14ac:dyDescent="0.25">
      <c r="A714" s="63"/>
      <c r="B714" s="377"/>
      <c r="C714" s="63"/>
      <c r="D714" s="63"/>
      <c r="E714" s="380"/>
      <c r="F714" s="63"/>
      <c r="G714" s="83"/>
      <c r="H714" s="71"/>
    </row>
    <row r="715" spans="1:8" s="27" customFormat="1" x14ac:dyDescent="0.25">
      <c r="A715" s="63"/>
      <c r="B715" s="377"/>
      <c r="C715" s="62"/>
      <c r="D715" s="62"/>
      <c r="E715" s="62"/>
      <c r="F715" s="63"/>
      <c r="G715" s="83"/>
      <c r="H715" s="71"/>
    </row>
    <row r="716" spans="1:8" s="27" customFormat="1" x14ac:dyDescent="0.25">
      <c r="A716" s="72"/>
      <c r="B716" s="384"/>
      <c r="C716" s="62"/>
      <c r="D716" s="62"/>
      <c r="E716" s="380"/>
      <c r="F716" s="63"/>
      <c r="G716" s="83"/>
      <c r="H716" s="385"/>
    </row>
    <row r="717" spans="1:8" s="27" customFormat="1" x14ac:dyDescent="0.25">
      <c r="A717" s="72"/>
      <c r="B717" s="384"/>
      <c r="C717" s="62"/>
      <c r="D717" s="62"/>
      <c r="E717" s="62"/>
      <c r="F717" s="63"/>
      <c r="G717" s="83"/>
      <c r="H717" s="385"/>
    </row>
    <row r="718" spans="1:8" s="27" customFormat="1" x14ac:dyDescent="0.25">
      <c r="A718" s="72"/>
      <c r="B718" s="384"/>
      <c r="C718" s="62"/>
      <c r="D718" s="62"/>
      <c r="E718" s="62"/>
      <c r="F718" s="63"/>
      <c r="G718" s="83"/>
      <c r="H718" s="385"/>
    </row>
    <row r="719" spans="1:8" s="27" customFormat="1" x14ac:dyDescent="0.25">
      <c r="A719" s="72"/>
      <c r="B719" s="384"/>
      <c r="C719" s="72"/>
      <c r="D719" s="72"/>
      <c r="E719" s="62"/>
      <c r="F719" s="63"/>
      <c r="G719" s="83"/>
      <c r="H719" s="385"/>
    </row>
    <row r="720" spans="1:8" s="27" customFormat="1" x14ac:dyDescent="0.25">
      <c r="A720" s="72"/>
      <c r="B720" s="384"/>
      <c r="C720" s="72"/>
      <c r="D720" s="72"/>
      <c r="E720" s="62"/>
      <c r="F720" s="63"/>
      <c r="G720" s="83"/>
      <c r="H720" s="385"/>
    </row>
    <row r="721" spans="1:8" s="27" customFormat="1" x14ac:dyDescent="0.25">
      <c r="A721" s="72"/>
      <c r="B721" s="384"/>
      <c r="C721" s="62"/>
      <c r="D721" s="62"/>
      <c r="E721" s="380"/>
      <c r="F721" s="63"/>
      <c r="G721" s="83"/>
      <c r="H721" s="385"/>
    </row>
    <row r="722" spans="1:8" s="27" customFormat="1" x14ac:dyDescent="0.25">
      <c r="A722" s="72"/>
      <c r="B722" s="384"/>
      <c r="C722" s="62"/>
      <c r="D722" s="62"/>
      <c r="E722" s="62"/>
      <c r="F722" s="62"/>
      <c r="G722" s="378"/>
      <c r="H722" s="385"/>
    </row>
    <row r="723" spans="1:8" s="27" customFormat="1" x14ac:dyDescent="0.25">
      <c r="A723" s="72"/>
      <c r="B723" s="384"/>
      <c r="C723" s="72"/>
      <c r="D723" s="72"/>
      <c r="E723" s="62"/>
      <c r="F723" s="63"/>
      <c r="G723" s="83"/>
      <c r="H723" s="385"/>
    </row>
    <row r="724" spans="1:8" s="27" customFormat="1" x14ac:dyDescent="0.25">
      <c r="A724" s="72"/>
      <c r="B724" s="384"/>
      <c r="C724" s="72"/>
      <c r="D724" s="72"/>
      <c r="E724" s="62"/>
      <c r="F724" s="63"/>
      <c r="G724" s="83"/>
      <c r="H724" s="385"/>
    </row>
    <row r="725" spans="1:8" s="27" customFormat="1" x14ac:dyDescent="0.25">
      <c r="A725" s="72"/>
      <c r="B725" s="384"/>
      <c r="C725" s="72"/>
      <c r="D725" s="72"/>
      <c r="E725" s="62"/>
      <c r="F725" s="63"/>
      <c r="G725" s="83"/>
      <c r="H725" s="385"/>
    </row>
    <row r="726" spans="1:8" s="27" customFormat="1" x14ac:dyDescent="0.25">
      <c r="A726" s="72"/>
      <c r="B726" s="384"/>
      <c r="C726" s="62"/>
      <c r="D726" s="62"/>
      <c r="E726" s="380"/>
      <c r="F726" s="63"/>
      <c r="G726" s="83"/>
      <c r="H726" s="385"/>
    </row>
    <row r="727" spans="1:8" s="27" customFormat="1" x14ac:dyDescent="0.25">
      <c r="A727" s="72"/>
      <c r="B727" s="384"/>
      <c r="C727" s="62"/>
      <c r="D727" s="62"/>
      <c r="E727" s="380"/>
      <c r="F727" s="62"/>
      <c r="G727" s="378"/>
      <c r="H727" s="385"/>
    </row>
    <row r="728" spans="1:8" s="27" customFormat="1" x14ac:dyDescent="0.25">
      <c r="A728" s="72"/>
      <c r="B728" s="384"/>
      <c r="C728" s="72"/>
      <c r="D728" s="72"/>
      <c r="E728" s="62"/>
      <c r="F728" s="63"/>
      <c r="G728" s="83"/>
      <c r="H728" s="385"/>
    </row>
    <row r="729" spans="1:8" s="27" customFormat="1" x14ac:dyDescent="0.25">
      <c r="A729" s="72"/>
      <c r="B729" s="384"/>
      <c r="C729" s="72"/>
      <c r="D729" s="72"/>
      <c r="E729" s="62"/>
      <c r="F729" s="63"/>
      <c r="G729" s="83"/>
      <c r="H729" s="385"/>
    </row>
    <row r="730" spans="1:8" s="27" customFormat="1" x14ac:dyDescent="0.25">
      <c r="A730" s="72"/>
      <c r="B730" s="384"/>
      <c r="C730" s="72"/>
      <c r="D730" s="72"/>
      <c r="E730" s="62"/>
      <c r="F730" s="63"/>
      <c r="G730" s="83"/>
      <c r="H730" s="385"/>
    </row>
    <row r="731" spans="1:8" s="27" customFormat="1" x14ac:dyDescent="0.25">
      <c r="A731" s="72"/>
      <c r="B731" s="384"/>
      <c r="C731" s="72"/>
      <c r="D731" s="72"/>
      <c r="E731" s="62"/>
      <c r="F731" s="63"/>
      <c r="G731" s="83"/>
      <c r="H731" s="385"/>
    </row>
    <row r="732" spans="1:8" s="27" customFormat="1" x14ac:dyDescent="0.25">
      <c r="A732" s="72"/>
      <c r="B732" s="384"/>
      <c r="C732" s="72"/>
      <c r="D732" s="72"/>
      <c r="E732" s="62"/>
      <c r="F732" s="63"/>
      <c r="G732" s="83"/>
      <c r="H732" s="385"/>
    </row>
    <row r="733" spans="1:8" s="27" customFormat="1" x14ac:dyDescent="0.25">
      <c r="A733" s="72"/>
      <c r="B733" s="384"/>
      <c r="C733" s="72"/>
      <c r="D733" s="72"/>
      <c r="E733" s="62"/>
      <c r="F733" s="63"/>
      <c r="G733" s="83"/>
      <c r="H733" s="385"/>
    </row>
    <row r="734" spans="1:8" s="27" customFormat="1" x14ac:dyDescent="0.25">
      <c r="A734" s="72"/>
      <c r="B734" s="384"/>
      <c r="C734" s="72"/>
      <c r="D734" s="72"/>
      <c r="E734" s="62"/>
      <c r="F734" s="63"/>
      <c r="G734" s="83"/>
      <c r="H734" s="385"/>
    </row>
    <row r="735" spans="1:8" s="27" customFormat="1" x14ac:dyDescent="0.25">
      <c r="A735" s="72"/>
      <c r="B735" s="384"/>
      <c r="C735" s="62"/>
      <c r="D735" s="62"/>
      <c r="E735" s="380"/>
      <c r="F735" s="63"/>
      <c r="G735" s="83"/>
      <c r="H735" s="385"/>
    </row>
    <row r="736" spans="1:8" s="27" customFormat="1" x14ac:dyDescent="0.25">
      <c r="A736" s="72"/>
      <c r="B736" s="384"/>
      <c r="C736" s="62"/>
      <c r="D736" s="62"/>
      <c r="E736" s="380"/>
      <c r="F736" s="62"/>
      <c r="G736" s="378"/>
      <c r="H736" s="385"/>
    </row>
    <row r="737" spans="1:8" s="27" customFormat="1" x14ac:dyDescent="0.25">
      <c r="A737" s="63"/>
      <c r="B737" s="377"/>
      <c r="C737" s="72"/>
      <c r="D737" s="72"/>
      <c r="E737" s="62"/>
      <c r="F737" s="63"/>
      <c r="G737" s="379"/>
      <c r="H737" s="385"/>
    </row>
    <row r="738" spans="1:8" s="27" customFormat="1" x14ac:dyDescent="0.25">
      <c r="A738" s="63"/>
      <c r="B738" s="377"/>
      <c r="C738" s="63"/>
      <c r="D738" s="63"/>
      <c r="E738" s="62"/>
      <c r="F738" s="62"/>
      <c r="G738" s="378"/>
      <c r="H738" s="71"/>
    </row>
    <row r="739" spans="1:8" s="27" customFormat="1" x14ac:dyDescent="0.25">
      <c r="A739" s="63"/>
      <c r="B739" s="377"/>
      <c r="C739" s="63"/>
      <c r="D739" s="63"/>
      <c r="E739" s="62"/>
      <c r="F739" s="63"/>
      <c r="G739" s="83"/>
      <c r="H739" s="71"/>
    </row>
    <row r="740" spans="1:8" s="27" customFormat="1" x14ac:dyDescent="0.25">
      <c r="A740" s="63"/>
      <c r="B740" s="377"/>
      <c r="C740" s="72"/>
      <c r="D740" s="72"/>
      <c r="E740" s="62"/>
      <c r="F740" s="63"/>
      <c r="G740" s="379"/>
      <c r="H740" s="385"/>
    </row>
    <row r="741" spans="1:8" s="27" customFormat="1" x14ac:dyDescent="0.25">
      <c r="A741" s="63"/>
      <c r="B741" s="377"/>
      <c r="C741" s="63"/>
      <c r="D741" s="63"/>
      <c r="E741" s="62"/>
      <c r="F741" s="62"/>
      <c r="G741" s="378"/>
      <c r="H741" s="71"/>
    </row>
    <row r="742" spans="1:8" s="27" customFormat="1" x14ac:dyDescent="0.25">
      <c r="A742" s="63"/>
      <c r="B742" s="377"/>
      <c r="C742" s="63"/>
      <c r="D742" s="63"/>
      <c r="E742" s="62"/>
      <c r="F742" s="63"/>
      <c r="G742" s="83"/>
      <c r="H742" s="71"/>
    </row>
    <row r="743" spans="1:8" s="27" customFormat="1" x14ac:dyDescent="0.25">
      <c r="A743" s="63"/>
      <c r="B743" s="377"/>
      <c r="C743" s="72"/>
      <c r="D743" s="72"/>
      <c r="E743" s="62"/>
      <c r="F743" s="63"/>
      <c r="G743" s="379"/>
      <c r="H743" s="385"/>
    </row>
    <row r="744" spans="1:8" s="27" customFormat="1" x14ac:dyDescent="0.25">
      <c r="A744" s="63"/>
      <c r="B744" s="377"/>
      <c r="C744" s="63"/>
      <c r="D744" s="63"/>
      <c r="E744" s="62"/>
      <c r="F744" s="62"/>
      <c r="G744" s="378"/>
      <c r="H744" s="71"/>
    </row>
    <row r="745" spans="1:8" s="27" customFormat="1" x14ac:dyDescent="0.25">
      <c r="A745" s="63"/>
      <c r="B745" s="377"/>
      <c r="C745" s="72"/>
      <c r="D745" s="72"/>
      <c r="E745" s="62"/>
      <c r="F745" s="63"/>
      <c r="G745" s="379"/>
      <c r="H745" s="385"/>
    </row>
    <row r="746" spans="1:8" s="27" customFormat="1" x14ac:dyDescent="0.25">
      <c r="A746" s="63"/>
      <c r="B746" s="377"/>
      <c r="C746" s="72"/>
      <c r="D746" s="72"/>
      <c r="E746" s="380"/>
      <c r="F746" s="63"/>
      <c r="G746" s="379"/>
      <c r="H746" s="385"/>
    </row>
    <row r="747" spans="1:8" s="27" customFormat="1" x14ac:dyDescent="0.25">
      <c r="A747" s="63"/>
      <c r="B747" s="377"/>
      <c r="C747" s="63"/>
      <c r="D747" s="63"/>
      <c r="E747" s="380"/>
      <c r="F747" s="62"/>
      <c r="G747" s="378"/>
      <c r="H747" s="71"/>
    </row>
    <row r="748" spans="1:8" s="27" customFormat="1" x14ac:dyDescent="0.25">
      <c r="A748" s="63"/>
      <c r="B748" s="377"/>
      <c r="C748" s="72"/>
      <c r="D748" s="72"/>
      <c r="E748" s="62"/>
      <c r="F748" s="63"/>
      <c r="G748" s="379"/>
      <c r="H748" s="385"/>
    </row>
    <row r="749" spans="1:8" s="27" customFormat="1" x14ac:dyDescent="0.25">
      <c r="A749" s="63"/>
      <c r="B749" s="377"/>
      <c r="C749" s="63"/>
      <c r="D749" s="63"/>
      <c r="E749" s="62"/>
      <c r="F749" s="62"/>
      <c r="G749" s="378"/>
      <c r="H749" s="71"/>
    </row>
    <row r="750" spans="1:8" s="27" customFormat="1" x14ac:dyDescent="0.25">
      <c r="A750" s="63"/>
      <c r="B750" s="377"/>
      <c r="C750" s="72"/>
      <c r="D750" s="72"/>
      <c r="E750" s="380"/>
      <c r="F750" s="63"/>
      <c r="G750" s="379"/>
      <c r="H750" s="385"/>
    </row>
    <row r="751" spans="1:8" s="27" customFormat="1" x14ac:dyDescent="0.25">
      <c r="A751" s="63"/>
      <c r="B751" s="377"/>
      <c r="C751" s="63"/>
      <c r="D751" s="63"/>
      <c r="E751" s="380"/>
      <c r="F751" s="62"/>
      <c r="G751" s="378"/>
      <c r="H751" s="71"/>
    </row>
    <row r="752" spans="1:8" s="27" customFormat="1" x14ac:dyDescent="0.25">
      <c r="A752" s="63"/>
      <c r="B752" s="377"/>
      <c r="C752" s="72"/>
      <c r="D752" s="72"/>
      <c r="E752" s="380"/>
      <c r="F752" s="63"/>
      <c r="G752" s="379"/>
      <c r="H752" s="385"/>
    </row>
    <row r="753" spans="1:8" s="27" customFormat="1" x14ac:dyDescent="0.25">
      <c r="A753" s="63"/>
      <c r="B753" s="377"/>
      <c r="C753" s="63"/>
      <c r="D753" s="63"/>
      <c r="E753" s="380"/>
      <c r="F753" s="62"/>
      <c r="G753" s="378"/>
      <c r="H753" s="71"/>
    </row>
    <row r="754" spans="1:8" s="27" customFormat="1" x14ac:dyDescent="0.25">
      <c r="A754" s="63"/>
      <c r="B754" s="377"/>
      <c r="C754" s="72"/>
      <c r="D754" s="72"/>
      <c r="E754" s="62"/>
      <c r="F754" s="63"/>
      <c r="G754" s="379"/>
      <c r="H754" s="385"/>
    </row>
    <row r="755" spans="1:8" s="27" customFormat="1" x14ac:dyDescent="0.25">
      <c r="A755" s="63"/>
      <c r="B755" s="377"/>
      <c r="C755" s="63"/>
      <c r="D755" s="63"/>
      <c r="E755" s="62"/>
      <c r="F755" s="62"/>
      <c r="G755" s="378"/>
      <c r="H755" s="71"/>
    </row>
    <row r="756" spans="1:8" s="27" customFormat="1" x14ac:dyDescent="0.25">
      <c r="A756" s="63"/>
      <c r="B756" s="377"/>
      <c r="C756" s="72"/>
      <c r="D756" s="72"/>
      <c r="E756" s="62"/>
      <c r="F756" s="63"/>
      <c r="G756" s="379"/>
      <c r="H756" s="385"/>
    </row>
    <row r="757" spans="1:8" s="27" customFormat="1" x14ac:dyDescent="0.25">
      <c r="A757" s="63"/>
      <c r="B757" s="377"/>
      <c r="C757" s="72"/>
      <c r="D757" s="72"/>
      <c r="E757" s="62"/>
      <c r="F757" s="63"/>
      <c r="G757" s="379"/>
      <c r="H757" s="385"/>
    </row>
    <row r="758" spans="1:8" s="27" customFormat="1" x14ac:dyDescent="0.25">
      <c r="A758" s="63"/>
      <c r="B758" s="377"/>
      <c r="C758" s="72"/>
      <c r="D758" s="72"/>
      <c r="E758" s="62"/>
      <c r="F758" s="63"/>
      <c r="G758" s="379"/>
      <c r="H758" s="385"/>
    </row>
    <row r="759" spans="1:8" s="27" customFormat="1" x14ac:dyDescent="0.25">
      <c r="A759" s="63"/>
      <c r="B759" s="377"/>
      <c r="C759" s="72"/>
      <c r="D759" s="72"/>
      <c r="E759" s="62"/>
      <c r="F759" s="63"/>
      <c r="G759" s="379"/>
      <c r="H759" s="385"/>
    </row>
    <row r="760" spans="1:8" s="27" customFormat="1" x14ac:dyDescent="0.25">
      <c r="A760" s="63"/>
      <c r="B760" s="377"/>
      <c r="C760" s="72"/>
      <c r="D760" s="72"/>
      <c r="E760" s="380"/>
      <c r="F760" s="63"/>
      <c r="G760" s="379"/>
      <c r="H760" s="385"/>
    </row>
    <row r="761" spans="1:8" s="27" customFormat="1" x14ac:dyDescent="0.25">
      <c r="A761" s="63"/>
      <c r="B761" s="377"/>
      <c r="C761" s="72"/>
      <c r="D761" s="72"/>
      <c r="E761" s="62"/>
      <c r="F761" s="63"/>
      <c r="G761" s="379"/>
      <c r="H761" s="385"/>
    </row>
    <row r="762" spans="1:8" s="27" customFormat="1" x14ac:dyDescent="0.25">
      <c r="A762" s="63"/>
      <c r="B762" s="377"/>
      <c r="C762" s="63"/>
      <c r="D762" s="63"/>
      <c r="E762" s="62"/>
      <c r="F762" s="62"/>
      <c r="G762" s="378"/>
      <c r="H762" s="71"/>
    </row>
    <row r="763" spans="1:8" s="27" customFormat="1" x14ac:dyDescent="0.25">
      <c r="A763" s="63"/>
      <c r="B763" s="377"/>
      <c r="C763" s="72"/>
      <c r="D763" s="72"/>
      <c r="E763" s="62"/>
      <c r="F763" s="63"/>
      <c r="G763" s="379"/>
      <c r="H763" s="385"/>
    </row>
    <row r="764" spans="1:8" s="27" customFormat="1" x14ac:dyDescent="0.25">
      <c r="A764" s="63"/>
      <c r="B764" s="377"/>
      <c r="C764" s="62"/>
      <c r="D764" s="72"/>
      <c r="E764" s="62"/>
      <c r="F764" s="62"/>
      <c r="G764" s="378"/>
      <c r="H764" s="71"/>
    </row>
    <row r="765" spans="1:8" s="27" customFormat="1" x14ac:dyDescent="0.25">
      <c r="A765" s="63"/>
      <c r="B765" s="377"/>
      <c r="C765" s="62"/>
      <c r="D765" s="62"/>
      <c r="E765" s="62"/>
      <c r="F765" s="63"/>
      <c r="G765" s="379"/>
      <c r="H765" s="71"/>
    </row>
    <row r="766" spans="1:8" s="27" customFormat="1" x14ac:dyDescent="0.25">
      <c r="A766" s="63"/>
      <c r="B766" s="377"/>
      <c r="C766" s="62"/>
      <c r="D766" s="62"/>
      <c r="E766" s="62"/>
      <c r="F766" s="62"/>
      <c r="G766" s="96"/>
      <c r="H766" s="71"/>
    </row>
    <row r="767" spans="1:8" s="27" customFormat="1" x14ac:dyDescent="0.25">
      <c r="A767" s="63"/>
      <c r="B767" s="377"/>
      <c r="C767" s="72"/>
      <c r="D767" s="72"/>
      <c r="E767" s="62"/>
      <c r="F767" s="63"/>
      <c r="G767" s="379"/>
      <c r="H767" s="385"/>
    </row>
    <row r="768" spans="1:8" s="27" customFormat="1" x14ac:dyDescent="0.25">
      <c r="A768" s="63"/>
      <c r="B768" s="377"/>
      <c r="C768" s="63"/>
      <c r="D768" s="63"/>
      <c r="E768" s="62"/>
      <c r="F768" s="62"/>
      <c r="G768" s="378"/>
      <c r="H768" s="62"/>
    </row>
    <row r="769" spans="1:8" s="27" customFormat="1" x14ac:dyDescent="0.25">
      <c r="A769" s="63"/>
      <c r="B769" s="377"/>
      <c r="C769" s="72"/>
      <c r="D769" s="72"/>
      <c r="E769" s="62"/>
      <c r="F769" s="63"/>
      <c r="G769" s="379"/>
      <c r="H769" s="385"/>
    </row>
    <row r="770" spans="1:8" s="27" customFormat="1" x14ac:dyDescent="0.25">
      <c r="A770" s="63"/>
      <c r="B770" s="377"/>
      <c r="C770" s="63"/>
      <c r="D770" s="63"/>
      <c r="E770" s="62"/>
      <c r="F770" s="62"/>
      <c r="G770" s="378"/>
      <c r="H770" s="71"/>
    </row>
    <row r="771" spans="1:8" s="27" customFormat="1" x14ac:dyDescent="0.25">
      <c r="A771" s="63"/>
      <c r="B771" s="377"/>
      <c r="C771" s="72"/>
      <c r="D771" s="72"/>
      <c r="E771" s="62"/>
      <c r="F771" s="63"/>
      <c r="G771" s="379"/>
      <c r="H771" s="385"/>
    </row>
    <row r="772" spans="1:8" s="27" customFormat="1" x14ac:dyDescent="0.25">
      <c r="A772" s="63"/>
      <c r="B772" s="377"/>
      <c r="C772" s="63"/>
      <c r="D772" s="63"/>
      <c r="E772" s="62"/>
      <c r="F772" s="62"/>
      <c r="G772" s="378"/>
      <c r="H772" s="71"/>
    </row>
    <row r="773" spans="1:8" s="27" customFormat="1" x14ac:dyDescent="0.25">
      <c r="A773" s="63"/>
      <c r="B773" s="377"/>
      <c r="C773" s="63"/>
      <c r="D773" s="63"/>
      <c r="E773" s="62"/>
      <c r="F773" s="63"/>
      <c r="G773" s="83"/>
      <c r="H773" s="71"/>
    </row>
    <row r="774" spans="1:8" s="27" customFormat="1" x14ac:dyDescent="0.25">
      <c r="A774" s="63"/>
      <c r="B774" s="377"/>
      <c r="C774" s="63"/>
      <c r="D774" s="63"/>
      <c r="E774" s="62"/>
      <c r="F774" s="62"/>
      <c r="G774" s="96"/>
      <c r="H774" s="71"/>
    </row>
    <row r="775" spans="1:8" s="27" customFormat="1" x14ac:dyDescent="0.25">
      <c r="A775" s="63"/>
      <c r="B775" s="377"/>
      <c r="C775" s="63"/>
      <c r="D775" s="63"/>
      <c r="E775" s="62"/>
      <c r="F775" s="63"/>
      <c r="G775" s="83"/>
      <c r="H775" s="71"/>
    </row>
    <row r="776" spans="1:8" s="27" customFormat="1" x14ac:dyDescent="0.25">
      <c r="A776" s="63"/>
      <c r="B776" s="377"/>
      <c r="C776" s="63"/>
      <c r="D776" s="63"/>
      <c r="E776" s="380"/>
      <c r="F776" s="63"/>
      <c r="G776" s="379"/>
      <c r="H776" s="71"/>
    </row>
    <row r="777" spans="1:8" s="27" customFormat="1" x14ac:dyDescent="0.25">
      <c r="A777" s="63"/>
      <c r="B777" s="377"/>
      <c r="C777" s="63"/>
      <c r="D777" s="63"/>
      <c r="E777" s="62"/>
      <c r="F777" s="63"/>
      <c r="G777" s="83"/>
      <c r="H777" s="71"/>
    </row>
    <row r="778" spans="1:8" s="27" customFormat="1" x14ac:dyDescent="0.25">
      <c r="A778" s="63"/>
      <c r="B778" s="377"/>
      <c r="C778" s="63"/>
      <c r="D778" s="63"/>
      <c r="E778" s="62"/>
      <c r="F778" s="63"/>
      <c r="G778" s="83"/>
      <c r="H778" s="71"/>
    </row>
    <row r="779" spans="1:8" s="27" customFormat="1" x14ac:dyDescent="0.25">
      <c r="A779" s="63"/>
      <c r="B779" s="377"/>
      <c r="C779" s="63"/>
      <c r="D779" s="63"/>
      <c r="E779" s="380"/>
      <c r="F779" s="63"/>
      <c r="G779" s="83"/>
      <c r="H779" s="71"/>
    </row>
    <row r="780" spans="1:8" s="27" customFormat="1" x14ac:dyDescent="0.25">
      <c r="A780" s="63"/>
      <c r="B780" s="377"/>
      <c r="C780" s="63"/>
      <c r="D780" s="63"/>
      <c r="E780" s="62"/>
      <c r="F780" s="62"/>
      <c r="G780" s="378"/>
      <c r="H780" s="71"/>
    </row>
    <row r="781" spans="1:8" s="27" customFormat="1" x14ac:dyDescent="0.25">
      <c r="A781" s="63"/>
      <c r="B781" s="377"/>
      <c r="C781" s="63"/>
      <c r="D781" s="63"/>
      <c r="E781" s="62"/>
      <c r="F781" s="63"/>
      <c r="G781" s="383"/>
      <c r="H781" s="71"/>
    </row>
    <row r="782" spans="1:8" s="27" customFormat="1" x14ac:dyDescent="0.25">
      <c r="A782" s="63"/>
      <c r="B782" s="377"/>
      <c r="C782" s="63"/>
      <c r="D782" s="63"/>
      <c r="E782" s="62"/>
      <c r="F782" s="62"/>
      <c r="G782" s="96"/>
      <c r="H782" s="71"/>
    </row>
    <row r="783" spans="1:8" s="27" customFormat="1" x14ac:dyDescent="0.25">
      <c r="A783" s="63"/>
      <c r="B783" s="377"/>
      <c r="C783" s="63"/>
      <c r="D783" s="63"/>
      <c r="E783" s="62"/>
      <c r="F783" s="63"/>
      <c r="G783" s="83"/>
      <c r="H783" s="71"/>
    </row>
    <row r="784" spans="1:8" s="27" customFormat="1" x14ac:dyDescent="0.25">
      <c r="A784" s="63"/>
      <c r="B784" s="377"/>
      <c r="C784" s="63"/>
      <c r="D784" s="63"/>
      <c r="E784" s="62"/>
      <c r="F784" s="62"/>
      <c r="G784" s="96"/>
      <c r="H784" s="71"/>
    </row>
    <row r="785" spans="1:8" s="27" customFormat="1" x14ac:dyDescent="0.25">
      <c r="A785" s="63"/>
      <c r="B785" s="377"/>
      <c r="C785" s="63"/>
      <c r="D785" s="63"/>
      <c r="E785" s="62"/>
      <c r="F785" s="63"/>
      <c r="G785" s="83"/>
      <c r="H785" s="71"/>
    </row>
    <row r="786" spans="1:8" s="27" customFormat="1" x14ac:dyDescent="0.25">
      <c r="A786" s="63"/>
      <c r="B786" s="377"/>
      <c r="C786" s="63"/>
      <c r="D786" s="63"/>
      <c r="E786" s="62"/>
      <c r="F786" s="62"/>
      <c r="G786" s="96"/>
      <c r="H786" s="71"/>
    </row>
    <row r="787" spans="1:8" s="27" customFormat="1" x14ac:dyDescent="0.25">
      <c r="A787" s="63"/>
      <c r="B787" s="377"/>
      <c r="C787" s="63"/>
      <c r="D787" s="63"/>
      <c r="E787" s="62"/>
      <c r="F787" s="63"/>
      <c r="G787" s="83"/>
      <c r="H787" s="71"/>
    </row>
    <row r="788" spans="1:8" s="27" customFormat="1" x14ac:dyDescent="0.25">
      <c r="A788" s="63"/>
      <c r="B788" s="377"/>
      <c r="C788" s="63"/>
      <c r="D788" s="63"/>
      <c r="E788" s="62"/>
      <c r="F788" s="62"/>
      <c r="G788" s="96"/>
      <c r="H788" s="71"/>
    </row>
    <row r="789" spans="1:8" s="27" customFormat="1" x14ac:dyDescent="0.25">
      <c r="A789" s="63"/>
      <c r="B789" s="377"/>
      <c r="C789" s="63"/>
      <c r="D789" s="63"/>
      <c r="E789" s="62"/>
      <c r="F789" s="63"/>
      <c r="G789" s="83"/>
      <c r="H789" s="386"/>
    </row>
    <row r="790" spans="1:8" s="27" customFormat="1" x14ac:dyDescent="0.25">
      <c r="A790" s="63"/>
      <c r="B790" s="377"/>
      <c r="C790" s="63"/>
      <c r="D790" s="63"/>
      <c r="E790" s="62"/>
      <c r="F790" s="62"/>
      <c r="G790" s="96"/>
      <c r="H790" s="386"/>
    </row>
    <row r="791" spans="1:8" s="27" customFormat="1" x14ac:dyDescent="0.25">
      <c r="A791" s="63"/>
      <c r="B791" s="377"/>
      <c r="C791" s="63"/>
      <c r="D791" s="63"/>
      <c r="E791" s="62"/>
      <c r="F791" s="63"/>
      <c r="G791" s="83"/>
      <c r="H791" s="71"/>
    </row>
    <row r="792" spans="1:8" s="27" customFormat="1" x14ac:dyDescent="0.25">
      <c r="A792" s="63"/>
      <c r="B792" s="377"/>
      <c r="C792" s="63"/>
      <c r="D792" s="63"/>
      <c r="E792" s="62"/>
      <c r="F792" s="62"/>
      <c r="G792" s="96"/>
      <c r="H792" s="71"/>
    </row>
    <row r="793" spans="1:8" s="27" customFormat="1" x14ac:dyDescent="0.25">
      <c r="A793" s="63"/>
      <c r="B793" s="377"/>
      <c r="C793" s="63"/>
      <c r="D793" s="63"/>
      <c r="E793" s="62"/>
      <c r="F793" s="63"/>
      <c r="G793" s="83"/>
      <c r="H793" s="71"/>
    </row>
    <row r="794" spans="1:8" s="27" customFormat="1" x14ac:dyDescent="0.25">
      <c r="A794" s="63"/>
      <c r="B794" s="377"/>
      <c r="C794" s="63"/>
      <c r="D794" s="63"/>
      <c r="E794" s="62"/>
      <c r="F794" s="63"/>
      <c r="G794" s="83"/>
      <c r="H794" s="71"/>
    </row>
    <row r="795" spans="1:8" s="27" customFormat="1" x14ac:dyDescent="0.25">
      <c r="A795" s="63"/>
      <c r="B795" s="377"/>
      <c r="C795" s="63"/>
      <c r="D795" s="63"/>
      <c r="E795" s="62"/>
      <c r="F795" s="63"/>
      <c r="G795" s="383"/>
      <c r="H795" s="71"/>
    </row>
    <row r="796" spans="1:8" s="27" customFormat="1" x14ac:dyDescent="0.25">
      <c r="A796" s="63"/>
      <c r="B796" s="377"/>
      <c r="C796" s="72"/>
      <c r="D796" s="72"/>
      <c r="E796" s="62"/>
      <c r="F796" s="63"/>
      <c r="G796" s="379"/>
      <c r="H796" s="71"/>
    </row>
    <row r="797" spans="1:8" s="27" customFormat="1" x14ac:dyDescent="0.25">
      <c r="A797" s="63"/>
      <c r="B797" s="377"/>
      <c r="C797" s="72"/>
      <c r="D797" s="72"/>
      <c r="E797" s="62"/>
      <c r="F797" s="63"/>
      <c r="G797" s="379"/>
      <c r="H797" s="71"/>
    </row>
    <row r="798" spans="1:8" s="27" customFormat="1" x14ac:dyDescent="0.25">
      <c r="A798" s="63"/>
      <c r="B798" s="377"/>
      <c r="C798" s="63"/>
      <c r="D798" s="63"/>
      <c r="E798" s="380"/>
      <c r="F798" s="63"/>
      <c r="G798" s="83"/>
      <c r="H798" s="71"/>
    </row>
    <row r="799" spans="1:8" s="27" customFormat="1" x14ac:dyDescent="0.25">
      <c r="A799" s="63"/>
      <c r="B799" s="377"/>
      <c r="C799" s="63"/>
      <c r="D799" s="63"/>
      <c r="E799" s="62"/>
      <c r="F799" s="63"/>
      <c r="G799" s="83"/>
      <c r="H799" s="71"/>
    </row>
    <row r="800" spans="1:8" s="27" customFormat="1" x14ac:dyDescent="0.25">
      <c r="A800" s="63"/>
      <c r="B800" s="377"/>
      <c r="C800" s="63"/>
      <c r="D800" s="63"/>
      <c r="E800" s="62"/>
      <c r="F800" s="63"/>
      <c r="G800" s="83"/>
      <c r="H800" s="71"/>
    </row>
    <row r="801" spans="1:8" s="27" customFormat="1" x14ac:dyDescent="0.25">
      <c r="A801" s="63"/>
      <c r="B801" s="377"/>
      <c r="C801" s="63"/>
      <c r="D801" s="63"/>
      <c r="E801" s="380"/>
      <c r="F801" s="63"/>
      <c r="G801" s="83"/>
      <c r="H801" s="71"/>
    </row>
    <row r="802" spans="1:8" s="27" customFormat="1" x14ac:dyDescent="0.25">
      <c r="A802" s="63"/>
      <c r="B802" s="377"/>
      <c r="C802" s="63"/>
      <c r="D802" s="63"/>
      <c r="E802" s="380"/>
      <c r="F802" s="63"/>
      <c r="G802" s="83"/>
      <c r="H802" s="71"/>
    </row>
    <row r="803" spans="1:8" s="27" customFormat="1" x14ac:dyDescent="0.25">
      <c r="A803" s="63"/>
      <c r="B803" s="377"/>
      <c r="C803" s="63"/>
      <c r="D803" s="63"/>
      <c r="E803" s="380"/>
      <c r="F803" s="63"/>
      <c r="G803" s="83"/>
      <c r="H803" s="71"/>
    </row>
    <row r="804" spans="1:8" s="27" customFormat="1" x14ac:dyDescent="0.25">
      <c r="A804" s="63"/>
      <c r="B804" s="377"/>
      <c r="C804" s="63"/>
      <c r="D804" s="63"/>
      <c r="E804" s="62"/>
      <c r="F804" s="63"/>
      <c r="G804" s="83"/>
      <c r="H804" s="71"/>
    </row>
    <row r="805" spans="1:8" s="27" customFormat="1" x14ac:dyDescent="0.25">
      <c r="A805" s="63"/>
      <c r="B805" s="377"/>
      <c r="C805" s="63"/>
      <c r="D805" s="63"/>
      <c r="E805" s="62"/>
      <c r="F805" s="63"/>
      <c r="G805" s="83"/>
      <c r="H805" s="71"/>
    </row>
    <row r="806" spans="1:8" s="27" customFormat="1" x14ac:dyDescent="0.25">
      <c r="A806" s="63"/>
      <c r="B806" s="377"/>
      <c r="C806" s="63"/>
      <c r="D806" s="63"/>
      <c r="E806" s="62"/>
      <c r="F806" s="63"/>
      <c r="G806" s="83"/>
      <c r="H806" s="71"/>
    </row>
    <row r="807" spans="1:8" s="27" customFormat="1" x14ac:dyDescent="0.25">
      <c r="A807" s="63"/>
      <c r="B807" s="377"/>
      <c r="C807" s="63"/>
      <c r="D807" s="63"/>
      <c r="E807" s="62"/>
      <c r="F807" s="63"/>
      <c r="G807" s="83"/>
      <c r="H807" s="71"/>
    </row>
    <row r="808" spans="1:8" s="27" customFormat="1" x14ac:dyDescent="0.25">
      <c r="A808" s="63"/>
      <c r="B808" s="377"/>
      <c r="C808" s="63"/>
      <c r="D808" s="63"/>
      <c r="E808" s="380"/>
      <c r="F808" s="63"/>
      <c r="G808" s="83"/>
      <c r="H808" s="71"/>
    </row>
    <row r="809" spans="1:8" s="27" customFormat="1" x14ac:dyDescent="0.25">
      <c r="A809" s="63"/>
      <c r="B809" s="377"/>
      <c r="C809" s="63"/>
      <c r="D809" s="63"/>
      <c r="E809" s="380"/>
      <c r="F809" s="63"/>
      <c r="G809" s="83"/>
      <c r="H809" s="71"/>
    </row>
    <row r="810" spans="1:8" s="27" customFormat="1" x14ac:dyDescent="0.25">
      <c r="A810" s="63"/>
      <c r="B810" s="377"/>
      <c r="C810" s="63"/>
      <c r="D810" s="63"/>
      <c r="E810" s="62"/>
      <c r="F810" s="63"/>
      <c r="G810" s="83"/>
      <c r="H810" s="71"/>
    </row>
    <row r="811" spans="1:8" s="27" customFormat="1" x14ac:dyDescent="0.25">
      <c r="A811" s="63"/>
      <c r="B811" s="377"/>
      <c r="C811" s="63"/>
      <c r="D811" s="63"/>
      <c r="E811" s="380"/>
      <c r="F811" s="63"/>
      <c r="G811" s="83"/>
      <c r="H811" s="71"/>
    </row>
    <row r="812" spans="1:8" s="27" customFormat="1" x14ac:dyDescent="0.25">
      <c r="A812" s="63"/>
      <c r="B812" s="377"/>
      <c r="C812" s="63"/>
      <c r="D812" s="63"/>
      <c r="E812" s="380"/>
      <c r="F812" s="63"/>
      <c r="G812" s="83"/>
      <c r="H812" s="71"/>
    </row>
    <row r="813" spans="1:8" s="27" customFormat="1" x14ac:dyDescent="0.25">
      <c r="A813" s="63"/>
      <c r="B813" s="377"/>
      <c r="C813" s="63"/>
      <c r="D813" s="63"/>
      <c r="E813" s="380"/>
      <c r="F813" s="63"/>
      <c r="G813" s="83"/>
      <c r="H813" s="71"/>
    </row>
    <row r="814" spans="1:8" s="27" customFormat="1" x14ac:dyDescent="0.25">
      <c r="A814" s="63"/>
      <c r="B814" s="377"/>
      <c r="C814" s="63"/>
      <c r="D814" s="63"/>
      <c r="E814" s="62"/>
      <c r="F814" s="63"/>
      <c r="G814" s="83"/>
      <c r="H814" s="71"/>
    </row>
    <row r="815" spans="1:8" s="27" customFormat="1" x14ac:dyDescent="0.25">
      <c r="A815" s="63"/>
      <c r="B815" s="377"/>
      <c r="C815" s="63"/>
      <c r="D815" s="63"/>
      <c r="E815" s="62"/>
      <c r="F815" s="63"/>
      <c r="G815" s="83"/>
      <c r="H815" s="71"/>
    </row>
    <row r="816" spans="1:8" s="27" customFormat="1" x14ac:dyDescent="0.25">
      <c r="A816" s="63"/>
      <c r="B816" s="377"/>
      <c r="C816" s="63"/>
      <c r="D816" s="63"/>
      <c r="E816" s="62"/>
      <c r="F816" s="63"/>
      <c r="G816" s="83"/>
      <c r="H816" s="71"/>
    </row>
    <row r="817" spans="1:8" s="27" customFormat="1" x14ac:dyDescent="0.25">
      <c r="A817" s="63"/>
      <c r="B817" s="377"/>
      <c r="C817" s="63"/>
      <c r="D817" s="63"/>
      <c r="E817" s="62"/>
      <c r="F817" s="63"/>
      <c r="G817" s="83"/>
      <c r="H817" s="71"/>
    </row>
    <row r="818" spans="1:8" s="27" customFormat="1" x14ac:dyDescent="0.25">
      <c r="A818" s="63"/>
      <c r="B818" s="377"/>
      <c r="C818" s="63"/>
      <c r="D818" s="63"/>
      <c r="E818" s="62"/>
      <c r="F818" s="63"/>
      <c r="G818" s="83"/>
      <c r="H818" s="71"/>
    </row>
    <row r="819" spans="1:8" s="27" customFormat="1" x14ac:dyDescent="0.25">
      <c r="A819" s="63"/>
      <c r="B819" s="377"/>
      <c r="C819" s="62"/>
      <c r="D819" s="62"/>
      <c r="E819" s="62"/>
      <c r="F819" s="63"/>
      <c r="G819" s="83"/>
      <c r="H819" s="71"/>
    </row>
    <row r="820" spans="1:8" s="27" customFormat="1" x14ac:dyDescent="0.25">
      <c r="A820" s="63"/>
      <c r="B820" s="377"/>
      <c r="C820" s="63"/>
      <c r="D820" s="63"/>
      <c r="E820" s="380"/>
      <c r="F820" s="63"/>
      <c r="G820" s="83"/>
      <c r="H820" s="71"/>
    </row>
    <row r="821" spans="1:8" s="27" customFormat="1" x14ac:dyDescent="0.25">
      <c r="A821" s="63"/>
      <c r="B821" s="377"/>
      <c r="C821" s="63"/>
      <c r="D821" s="63"/>
      <c r="E821" s="380"/>
      <c r="F821" s="63"/>
      <c r="G821" s="83"/>
      <c r="H821" s="71"/>
    </row>
    <row r="822" spans="1:8" s="27" customFormat="1" x14ac:dyDescent="0.25">
      <c r="A822" s="63"/>
      <c r="B822" s="377"/>
      <c r="C822" s="63"/>
      <c r="D822" s="63"/>
      <c r="E822" s="62"/>
      <c r="F822" s="63"/>
      <c r="G822" s="83"/>
      <c r="H822" s="71"/>
    </row>
    <row r="823" spans="1:8" s="27" customFormat="1" x14ac:dyDescent="0.25">
      <c r="A823" s="63"/>
      <c r="B823" s="377"/>
      <c r="C823" s="63"/>
      <c r="D823" s="63"/>
      <c r="E823" s="62"/>
      <c r="F823" s="62"/>
      <c r="G823" s="96"/>
      <c r="H823" s="71"/>
    </row>
    <row r="824" spans="1:8" s="27" customFormat="1" x14ac:dyDescent="0.25">
      <c r="A824" s="63"/>
      <c r="B824" s="377"/>
      <c r="C824" s="63"/>
      <c r="D824" s="63"/>
      <c r="E824" s="62"/>
      <c r="F824" s="63"/>
      <c r="G824" s="83"/>
      <c r="H824" s="71"/>
    </row>
    <row r="825" spans="1:8" s="27" customFormat="1" x14ac:dyDescent="0.25">
      <c r="A825" s="63"/>
      <c r="B825" s="63"/>
      <c r="C825" s="63"/>
      <c r="D825" s="63"/>
      <c r="E825" s="62"/>
      <c r="F825" s="62"/>
      <c r="G825" s="96"/>
      <c r="H825" s="71"/>
    </row>
    <row r="826" spans="1:8" s="27" customFormat="1" x14ac:dyDescent="0.25">
      <c r="A826" s="63"/>
      <c r="B826" s="63"/>
      <c r="C826" s="63"/>
      <c r="D826" s="63"/>
      <c r="E826" s="62"/>
      <c r="F826" s="63"/>
      <c r="G826" s="83"/>
      <c r="H826" s="71"/>
    </row>
    <row r="827" spans="1:8" s="27" customFormat="1" x14ac:dyDescent="0.25">
      <c r="A827" s="63"/>
      <c r="B827" s="63"/>
      <c r="C827" s="63"/>
      <c r="D827" s="63"/>
      <c r="E827" s="62"/>
      <c r="F827" s="63"/>
      <c r="G827" s="83"/>
      <c r="H827" s="71"/>
    </row>
    <row r="828" spans="1:8" s="27" customFormat="1" x14ac:dyDescent="0.25">
      <c r="A828" s="63"/>
      <c r="B828" s="63"/>
      <c r="C828" s="62"/>
      <c r="D828" s="62"/>
      <c r="E828" s="62"/>
      <c r="F828" s="63"/>
      <c r="G828" s="83"/>
      <c r="H828" s="71"/>
    </row>
    <row r="829" spans="1:8" s="27" customFormat="1" x14ac:dyDescent="0.25">
      <c r="A829" s="63"/>
      <c r="B829" s="63"/>
      <c r="C829" s="62"/>
      <c r="D829" s="62"/>
      <c r="E829" s="62"/>
      <c r="F829" s="62"/>
      <c r="G829" s="96"/>
      <c r="H829" s="71"/>
    </row>
    <row r="830" spans="1:8" s="27" customFormat="1" x14ac:dyDescent="0.25">
      <c r="A830" s="63"/>
      <c r="B830" s="387"/>
      <c r="C830" s="387"/>
      <c r="D830" s="387"/>
      <c r="E830" s="62"/>
      <c r="F830" s="63"/>
      <c r="G830" s="83"/>
      <c r="H830" s="71"/>
    </row>
    <row r="831" spans="1:8" s="27" customFormat="1" x14ac:dyDescent="0.25">
      <c r="A831" s="63"/>
      <c r="B831" s="63"/>
      <c r="C831" s="62"/>
      <c r="D831" s="62"/>
      <c r="E831" s="62"/>
      <c r="F831" s="62"/>
      <c r="G831" s="96"/>
      <c r="H831" s="71"/>
    </row>
    <row r="832" spans="1:8" s="27" customFormat="1" x14ac:dyDescent="0.25">
      <c r="A832" s="63"/>
      <c r="B832" s="387"/>
      <c r="C832" s="387"/>
      <c r="D832" s="387"/>
      <c r="E832" s="62"/>
      <c r="F832" s="63"/>
      <c r="G832" s="83"/>
      <c r="H832" s="71"/>
    </row>
    <row r="833" spans="1:8" s="27" customFormat="1" x14ac:dyDescent="0.25">
      <c r="A833" s="63"/>
      <c r="B833" s="62"/>
      <c r="C833" s="70"/>
      <c r="D833" s="70"/>
      <c r="E833" s="70"/>
      <c r="F833" s="63"/>
      <c r="G833" s="83"/>
      <c r="H833" s="73"/>
    </row>
    <row r="834" spans="1:8" s="27" customFormat="1" x14ac:dyDescent="0.25">
      <c r="A834" s="72"/>
      <c r="B834" s="62"/>
      <c r="C834" s="70"/>
      <c r="D834" s="70"/>
      <c r="E834" s="70"/>
      <c r="F834" s="63"/>
      <c r="G834" s="83"/>
      <c r="H834" s="73"/>
    </row>
    <row r="835" spans="1:8" s="27" customFormat="1" x14ac:dyDescent="0.25">
      <c r="A835" s="72"/>
      <c r="B835" s="62"/>
      <c r="C835" s="70"/>
      <c r="D835" s="70"/>
      <c r="E835" s="70"/>
      <c r="F835" s="63"/>
      <c r="G835" s="83"/>
      <c r="H835" s="73"/>
    </row>
    <row r="836" spans="1:8" s="27" customFormat="1" x14ac:dyDescent="0.25">
      <c r="A836" s="72"/>
      <c r="B836" s="62"/>
      <c r="C836" s="70"/>
      <c r="D836" s="70"/>
      <c r="E836" s="70"/>
      <c r="F836" s="62"/>
      <c r="G836" s="96"/>
      <c r="H836" s="73"/>
    </row>
    <row r="837" spans="1:8" s="27" customFormat="1" x14ac:dyDescent="0.25">
      <c r="A837" s="72"/>
      <c r="B837" s="62"/>
      <c r="C837" s="70"/>
      <c r="D837" s="70"/>
      <c r="E837" s="70"/>
      <c r="F837" s="63"/>
      <c r="G837" s="83"/>
      <c r="H837" s="73"/>
    </row>
    <row r="838" spans="1:8" s="27" customFormat="1" x14ac:dyDescent="0.25">
      <c r="A838" s="72"/>
      <c r="B838" s="62"/>
      <c r="C838" s="70"/>
      <c r="D838" s="70"/>
      <c r="E838" s="70"/>
      <c r="F838" s="62"/>
      <c r="G838" s="96"/>
      <c r="H838" s="73"/>
    </row>
    <row r="839" spans="1:8" s="27" customFormat="1" x14ac:dyDescent="0.25">
      <c r="A839" s="72"/>
      <c r="B839" s="62"/>
      <c r="C839" s="70"/>
      <c r="D839" s="70"/>
      <c r="E839" s="70"/>
      <c r="F839" s="63"/>
      <c r="G839" s="83"/>
      <c r="H839" s="73"/>
    </row>
    <row r="840" spans="1:8" s="27" customFormat="1" x14ac:dyDescent="0.25">
      <c r="A840" s="72"/>
      <c r="B840" s="62"/>
      <c r="C840" s="70"/>
      <c r="D840" s="70"/>
      <c r="E840" s="70"/>
      <c r="F840" s="62"/>
      <c r="G840" s="96"/>
      <c r="H840" s="73"/>
    </row>
    <row r="841" spans="1:8" s="27" customFormat="1" x14ac:dyDescent="0.25">
      <c r="A841" s="72"/>
      <c r="B841" s="62"/>
      <c r="C841" s="70"/>
      <c r="D841" s="70"/>
      <c r="E841" s="70"/>
      <c r="F841" s="63"/>
      <c r="G841" s="83"/>
      <c r="H841" s="73"/>
    </row>
    <row r="842" spans="1:8" s="27" customFormat="1" x14ac:dyDescent="0.25">
      <c r="A842" s="72"/>
      <c r="B842" s="62"/>
      <c r="C842" s="70"/>
      <c r="D842" s="70"/>
      <c r="E842" s="70"/>
      <c r="F842" s="62"/>
      <c r="G842" s="96"/>
      <c r="H842" s="73"/>
    </row>
    <row r="843" spans="1:8" s="27" customFormat="1" x14ac:dyDescent="0.25">
      <c r="A843" s="72"/>
      <c r="B843" s="62"/>
      <c r="C843" s="70"/>
      <c r="D843" s="70"/>
      <c r="E843" s="70"/>
      <c r="F843" s="63"/>
      <c r="G843" s="83"/>
      <c r="H843" s="73"/>
    </row>
    <row r="844" spans="1:8" s="27" customFormat="1" x14ac:dyDescent="0.25">
      <c r="A844" s="72"/>
      <c r="B844" s="62"/>
      <c r="C844" s="70"/>
      <c r="D844" s="70"/>
      <c r="E844" s="70"/>
      <c r="F844" s="62"/>
      <c r="G844" s="96"/>
      <c r="H844" s="73"/>
    </row>
    <row r="845" spans="1:8" s="27" customFormat="1" x14ac:dyDescent="0.25">
      <c r="A845" s="72"/>
      <c r="B845" s="62"/>
      <c r="C845" s="70"/>
      <c r="D845" s="70"/>
      <c r="E845" s="70"/>
      <c r="F845" s="63"/>
      <c r="G845" s="83"/>
      <c r="H845" s="73"/>
    </row>
    <row r="846" spans="1:8" s="27" customFormat="1" x14ac:dyDescent="0.25">
      <c r="A846" s="72"/>
      <c r="B846" s="62"/>
      <c r="C846" s="70"/>
      <c r="D846" s="70"/>
      <c r="E846" s="70"/>
      <c r="F846" s="62"/>
      <c r="G846" s="96"/>
      <c r="H846" s="73"/>
    </row>
    <row r="847" spans="1:8" s="27" customFormat="1" x14ac:dyDescent="0.25">
      <c r="A847" s="72"/>
      <c r="B847" s="62"/>
      <c r="C847" s="70"/>
      <c r="D847" s="70"/>
      <c r="E847" s="70"/>
      <c r="F847" s="63"/>
      <c r="G847" s="83"/>
      <c r="H847" s="73"/>
    </row>
    <row r="848" spans="1:8" s="27" customFormat="1" x14ac:dyDescent="0.25">
      <c r="A848" s="72"/>
      <c r="B848" s="62"/>
      <c r="C848" s="70"/>
      <c r="D848" s="70"/>
      <c r="E848" s="70"/>
      <c r="F848" s="63"/>
      <c r="G848" s="83"/>
      <c r="H848" s="73"/>
    </row>
    <row r="849" spans="1:8" s="27" customFormat="1" x14ac:dyDescent="0.25">
      <c r="A849" s="72"/>
      <c r="B849" s="62"/>
      <c r="C849" s="70"/>
      <c r="D849" s="70"/>
      <c r="E849" s="70"/>
      <c r="F849" s="63"/>
      <c r="G849" s="83"/>
      <c r="H849" s="73"/>
    </row>
    <row r="850" spans="1:8" s="27" customFormat="1" x14ac:dyDescent="0.25">
      <c r="A850" s="63"/>
      <c r="B850" s="377"/>
      <c r="C850" s="70"/>
      <c r="D850" s="70"/>
      <c r="E850" s="62"/>
      <c r="F850" s="63"/>
      <c r="G850" s="379"/>
      <c r="H850" s="71"/>
    </row>
    <row r="851" spans="1:8" s="27" customFormat="1" x14ac:dyDescent="0.25">
      <c r="A851" s="63"/>
      <c r="B851" s="63"/>
      <c r="C851" s="70"/>
      <c r="D851" s="70"/>
      <c r="E851" s="62"/>
      <c r="F851" s="62"/>
      <c r="G851" s="378"/>
      <c r="H851" s="71"/>
    </row>
    <row r="852" spans="1:8" s="27" customFormat="1" x14ac:dyDescent="0.25">
      <c r="A852" s="63"/>
      <c r="B852" s="69"/>
      <c r="C852" s="70"/>
      <c r="D852" s="70"/>
      <c r="E852" s="62"/>
      <c r="F852" s="63"/>
      <c r="G852" s="379"/>
      <c r="H852" s="71"/>
    </row>
    <row r="853" spans="1:8" s="27" customFormat="1" x14ac:dyDescent="0.25">
      <c r="A853" s="63"/>
      <c r="B853" s="69"/>
      <c r="C853" s="70"/>
      <c r="D853" s="70"/>
      <c r="E853" s="62"/>
      <c r="F853" s="62"/>
      <c r="G853" s="378"/>
      <c r="H853" s="71"/>
    </row>
    <row r="854" spans="1:8" s="27" customFormat="1" x14ac:dyDescent="0.25">
      <c r="A854" s="63"/>
      <c r="B854" s="69"/>
      <c r="C854" s="70"/>
      <c r="D854" s="70"/>
      <c r="E854" s="62"/>
      <c r="F854" s="63"/>
      <c r="G854" s="383"/>
      <c r="H854" s="71"/>
    </row>
    <row r="855" spans="1:8" s="27" customFormat="1" x14ac:dyDescent="0.25">
      <c r="A855" s="63"/>
      <c r="B855" s="69"/>
      <c r="C855" s="70"/>
      <c r="D855" s="70"/>
      <c r="E855" s="62"/>
      <c r="F855" s="62"/>
      <c r="G855" s="382"/>
      <c r="H855" s="71"/>
    </row>
    <row r="856" spans="1:8" s="27" customFormat="1" x14ac:dyDescent="0.25">
      <c r="A856" s="63"/>
      <c r="B856" s="69"/>
      <c r="C856" s="70"/>
      <c r="D856" s="70"/>
      <c r="E856" s="380"/>
      <c r="F856" s="62"/>
      <c r="G856" s="378"/>
      <c r="H856" s="71"/>
    </row>
    <row r="857" spans="1:8" s="27" customFormat="1" x14ac:dyDescent="0.25">
      <c r="A857" s="63"/>
      <c r="B857" s="69"/>
      <c r="C857" s="70"/>
      <c r="D857" s="70"/>
      <c r="E857" s="380"/>
      <c r="F857" s="63"/>
      <c r="G857" s="379"/>
      <c r="H857" s="71"/>
    </row>
    <row r="858" spans="1:8" s="27" customFormat="1" x14ac:dyDescent="0.25">
      <c r="A858" s="72"/>
      <c r="B858" s="69"/>
      <c r="C858" s="70"/>
      <c r="D858" s="70"/>
      <c r="E858" s="380"/>
      <c r="F858" s="62"/>
      <c r="G858" s="378"/>
      <c r="H858" s="73"/>
    </row>
    <row r="859" spans="1:8" s="27" customFormat="1" x14ac:dyDescent="0.25">
      <c r="A859" s="72"/>
      <c r="B859" s="69"/>
      <c r="C859" s="70"/>
      <c r="D859" s="70"/>
      <c r="E859" s="380"/>
      <c r="F859" s="63"/>
      <c r="G859" s="379"/>
      <c r="H859" s="71"/>
    </row>
    <row r="860" spans="1:8" s="27" customFormat="1" x14ac:dyDescent="0.25">
      <c r="A860" s="63"/>
      <c r="B860" s="69"/>
      <c r="C860" s="70"/>
      <c r="D860" s="70"/>
      <c r="E860" s="380"/>
      <c r="F860" s="62"/>
      <c r="G860" s="378"/>
      <c r="H860" s="71"/>
    </row>
    <row r="861" spans="1:8" s="27" customFormat="1" x14ac:dyDescent="0.25">
      <c r="A861" s="63"/>
      <c r="B861" s="69"/>
      <c r="C861" s="70"/>
      <c r="D861" s="70"/>
      <c r="E861" s="380"/>
      <c r="F861" s="63"/>
      <c r="G861" s="379"/>
      <c r="H861" s="71"/>
    </row>
    <row r="862" spans="1:8" s="27" customFormat="1" x14ac:dyDescent="0.25">
      <c r="A862" s="63"/>
      <c r="B862" s="69"/>
      <c r="C862" s="70"/>
      <c r="D862" s="70"/>
      <c r="E862" s="380"/>
      <c r="F862" s="62"/>
      <c r="G862" s="378"/>
      <c r="H862" s="71"/>
    </row>
    <row r="863" spans="1:8" s="27" customFormat="1" x14ac:dyDescent="0.25">
      <c r="A863" s="63"/>
      <c r="B863" s="69"/>
      <c r="C863" s="70"/>
      <c r="D863" s="70"/>
      <c r="E863" s="380"/>
      <c r="F863" s="63"/>
      <c r="G863" s="379"/>
      <c r="H863" s="71"/>
    </row>
    <row r="864" spans="1:8" s="27" customFormat="1" x14ac:dyDescent="0.25">
      <c r="A864" s="63"/>
      <c r="B864" s="69"/>
      <c r="C864" s="70"/>
      <c r="D864" s="70"/>
      <c r="E864" s="380"/>
      <c r="F864" s="62"/>
      <c r="G864" s="378"/>
      <c r="H864" s="71"/>
    </row>
    <row r="865" spans="1:23" s="27" customFormat="1" x14ac:dyDescent="0.25">
      <c r="A865" s="63"/>
      <c r="B865" s="69"/>
      <c r="C865" s="70"/>
      <c r="D865" s="70"/>
      <c r="E865" s="380"/>
      <c r="F865" s="63"/>
      <c r="G865" s="379"/>
      <c r="H865" s="71"/>
    </row>
    <row r="866" spans="1:23" s="27" customFormat="1" x14ac:dyDescent="0.25">
      <c r="A866" s="63"/>
      <c r="B866" s="69"/>
      <c r="C866" s="70"/>
      <c r="D866" s="70"/>
      <c r="E866" s="62"/>
      <c r="F866" s="62"/>
      <c r="G866" s="378"/>
      <c r="H866" s="71"/>
    </row>
    <row r="867" spans="1:23" s="27" customFormat="1" x14ac:dyDescent="0.25">
      <c r="A867" s="63"/>
      <c r="B867" s="69"/>
      <c r="C867" s="70"/>
      <c r="D867" s="70"/>
      <c r="E867" s="62"/>
      <c r="F867" s="63"/>
      <c r="G867" s="379"/>
      <c r="H867" s="71"/>
    </row>
    <row r="868" spans="1:23" s="27" customFormat="1" x14ac:dyDescent="0.25">
      <c r="A868" s="63"/>
      <c r="B868" s="69"/>
      <c r="C868" s="70"/>
      <c r="D868" s="70"/>
      <c r="E868" s="62"/>
      <c r="F868" s="62"/>
      <c r="G868" s="378"/>
      <c r="H868" s="71"/>
    </row>
    <row r="869" spans="1:23" s="27" customFormat="1" x14ac:dyDescent="0.25">
      <c r="A869" s="63"/>
      <c r="B869" s="69"/>
      <c r="C869" s="70"/>
      <c r="D869" s="70"/>
      <c r="E869" s="62"/>
      <c r="F869" s="63"/>
      <c r="G869" s="379"/>
      <c r="H869" s="71"/>
    </row>
    <row r="870" spans="1:23" s="27" customFormat="1" x14ac:dyDescent="0.25">
      <c r="A870" s="63"/>
      <c r="B870" s="69"/>
      <c r="C870" s="70"/>
      <c r="D870" s="70"/>
      <c r="E870" s="62"/>
      <c r="F870" s="62"/>
      <c r="G870" s="378"/>
      <c r="H870" s="71"/>
    </row>
    <row r="871" spans="1:23" s="27" customFormat="1" x14ac:dyDescent="0.25">
      <c r="A871" s="63"/>
      <c r="B871" s="69"/>
      <c r="C871" s="70"/>
      <c r="D871" s="70"/>
      <c r="E871" s="62"/>
      <c r="F871" s="63"/>
      <c r="G871" s="379"/>
      <c r="H871" s="71"/>
    </row>
    <row r="872" spans="1:23" s="27" customFormat="1" x14ac:dyDescent="0.25">
      <c r="A872" s="63"/>
      <c r="B872" s="69"/>
      <c r="C872" s="70"/>
      <c r="D872" s="70"/>
      <c r="E872" s="62"/>
      <c r="F872" s="63"/>
      <c r="G872" s="83"/>
      <c r="H872" s="71"/>
    </row>
    <row r="873" spans="1:23" s="27" customFormat="1" x14ac:dyDescent="0.25">
      <c r="A873" s="63"/>
      <c r="B873" s="377"/>
      <c r="C873" s="70"/>
      <c r="D873" s="70"/>
      <c r="E873" s="380"/>
      <c r="F873" s="63"/>
      <c r="G873" s="83"/>
      <c r="H873" s="71"/>
    </row>
    <row r="874" spans="1:23" s="27" customFormat="1" x14ac:dyDescent="0.25">
      <c r="A874" s="72"/>
      <c r="B874" s="377"/>
      <c r="C874" s="70"/>
      <c r="D874" s="70"/>
      <c r="E874" s="380"/>
      <c r="F874" s="63"/>
      <c r="G874" s="83"/>
      <c r="H874" s="73"/>
    </row>
    <row r="875" spans="1:23" s="27" customFormat="1" x14ac:dyDescent="0.25">
      <c r="A875" s="63"/>
      <c r="B875" s="69"/>
      <c r="C875" s="70"/>
      <c r="D875" s="70"/>
      <c r="E875" s="62"/>
      <c r="F875" s="63"/>
      <c r="G875" s="83"/>
      <c r="H875" s="71"/>
    </row>
    <row r="876" spans="1:23" s="27" customFormat="1" x14ac:dyDescent="0.25">
      <c r="A876" s="72"/>
      <c r="B876" s="69"/>
      <c r="C876" s="70"/>
      <c r="D876" s="70"/>
      <c r="E876" s="380"/>
      <c r="F876" s="63"/>
      <c r="G876" s="83"/>
      <c r="H876" s="73"/>
    </row>
    <row r="877" spans="1:23" s="27" customFormat="1" x14ac:dyDescent="0.25">
      <c r="A877" s="63"/>
      <c r="B877" s="69"/>
      <c r="C877" s="70"/>
      <c r="D877" s="70"/>
      <c r="E877" s="62"/>
      <c r="F877" s="62"/>
      <c r="G877" s="96"/>
      <c r="H877" s="71"/>
    </row>
    <row r="878" spans="1:23" s="27" customFormat="1" x14ac:dyDescent="0.25">
      <c r="A878" s="63"/>
      <c r="B878" s="69"/>
      <c r="C878" s="70"/>
      <c r="D878" s="70"/>
      <c r="E878" s="62"/>
      <c r="F878" s="63"/>
      <c r="G878" s="83"/>
      <c r="H878" s="71"/>
    </row>
    <row r="879" spans="1:23" s="27" customFormat="1" x14ac:dyDescent="0.25">
      <c r="A879" s="63"/>
      <c r="B879" s="69"/>
      <c r="C879" s="70"/>
      <c r="D879" s="63"/>
      <c r="E879" s="62"/>
      <c r="F879" s="62"/>
      <c r="G879" s="99"/>
      <c r="H879" s="71"/>
      <c r="L879" s="381"/>
      <c r="M879" s="381"/>
      <c r="N879" s="381"/>
      <c r="O879" s="381"/>
      <c r="P879" s="381"/>
      <c r="Q879" s="381"/>
      <c r="R879" s="381"/>
      <c r="S879" s="381"/>
      <c r="T879" s="381"/>
      <c r="U879" s="381"/>
      <c r="V879" s="381"/>
      <c r="W879" s="381"/>
    </row>
    <row r="880" spans="1:23" s="27" customFormat="1" x14ac:dyDescent="0.25">
      <c r="A880" s="72"/>
      <c r="B880" s="62"/>
      <c r="C880" s="70"/>
      <c r="D880" s="62"/>
      <c r="E880" s="70"/>
      <c r="F880" s="70"/>
      <c r="G880" s="99"/>
      <c r="H880" s="73"/>
      <c r="L880" s="381"/>
      <c r="M880" s="381"/>
      <c r="N880" s="381"/>
      <c r="O880" s="381"/>
      <c r="P880" s="381"/>
      <c r="Q880" s="381"/>
      <c r="R880" s="381"/>
      <c r="S880" s="381"/>
      <c r="T880" s="381"/>
      <c r="U880" s="381"/>
      <c r="V880" s="381"/>
      <c r="W880" s="381"/>
    </row>
    <row r="881" spans="1:23" s="27" customFormat="1" x14ac:dyDescent="0.25">
      <c r="A881" s="63"/>
      <c r="B881" s="69"/>
      <c r="C881" s="70"/>
      <c r="D881" s="63"/>
      <c r="E881" s="62"/>
      <c r="F881" s="62"/>
      <c r="G881" s="99"/>
      <c r="L881" s="381"/>
      <c r="M881" s="381"/>
      <c r="N881" s="381"/>
      <c r="O881" s="381"/>
      <c r="P881" s="381"/>
      <c r="Q881" s="381"/>
      <c r="R881" s="381"/>
      <c r="S881" s="381"/>
      <c r="T881" s="381"/>
      <c r="U881" s="381"/>
      <c r="V881" s="381"/>
      <c r="W881" s="381"/>
    </row>
    <row r="882" spans="1:23" s="27" customFormat="1" x14ac:dyDescent="0.25">
      <c r="A882" s="72"/>
      <c r="B882" s="62"/>
      <c r="C882" s="70"/>
      <c r="D882" s="62"/>
      <c r="E882" s="70"/>
      <c r="F882" s="70"/>
      <c r="G882" s="99"/>
      <c r="L882" s="381"/>
      <c r="M882" s="381"/>
      <c r="N882" s="381"/>
      <c r="O882" s="381"/>
      <c r="P882" s="381"/>
      <c r="Q882" s="381"/>
      <c r="R882" s="381"/>
      <c r="S882" s="381"/>
      <c r="T882" s="381"/>
      <c r="U882" s="381"/>
      <c r="V882" s="381"/>
      <c r="W882" s="381"/>
    </row>
    <row r="883" spans="1:23" s="27" customFormat="1" x14ac:dyDescent="0.25">
      <c r="A883" s="62"/>
      <c r="B883" s="63"/>
      <c r="C883" s="63"/>
      <c r="D883" s="62"/>
      <c r="E883" s="62"/>
      <c r="F883" s="75"/>
      <c r="G883" s="99"/>
      <c r="L883" s="381"/>
      <c r="M883" s="381"/>
      <c r="N883" s="381"/>
      <c r="O883" s="381"/>
      <c r="P883" s="381"/>
      <c r="Q883" s="381"/>
      <c r="R883" s="381"/>
      <c r="S883" s="381"/>
      <c r="T883" s="381"/>
      <c r="U883" s="381"/>
      <c r="V883" s="381"/>
      <c r="W883" s="381"/>
    </row>
    <row r="884" spans="1:23" s="27" customFormat="1" x14ac:dyDescent="0.25">
      <c r="A884" s="62"/>
      <c r="B884" s="63"/>
      <c r="C884" s="63"/>
      <c r="D884" s="62"/>
      <c r="E884" s="62"/>
      <c r="F884" s="75"/>
      <c r="G884" s="99"/>
      <c r="H884" s="62"/>
      <c r="L884" s="381"/>
      <c r="M884" s="381"/>
      <c r="N884" s="381"/>
      <c r="O884" s="381"/>
      <c r="P884" s="381"/>
      <c r="Q884" s="381"/>
      <c r="R884" s="381"/>
      <c r="S884" s="381"/>
      <c r="T884" s="381"/>
      <c r="U884" s="381"/>
      <c r="V884" s="381"/>
      <c r="W884" s="381"/>
    </row>
    <row r="885" spans="1:23" s="27" customFormat="1" x14ac:dyDescent="0.25">
      <c r="A885" s="62"/>
      <c r="B885" s="63"/>
      <c r="C885" s="63"/>
      <c r="D885" s="62"/>
      <c r="E885" s="62"/>
      <c r="F885" s="75"/>
      <c r="G885" s="100"/>
      <c r="L885" s="381"/>
      <c r="M885" s="381"/>
      <c r="N885" s="381"/>
      <c r="O885" s="381"/>
      <c r="P885" s="381"/>
      <c r="Q885" s="381"/>
      <c r="R885" s="381"/>
      <c r="S885" s="381"/>
      <c r="T885" s="381"/>
      <c r="U885" s="381"/>
      <c r="V885" s="381"/>
      <c r="W885" s="381"/>
    </row>
    <row r="886" spans="1:23" s="12" customFormat="1" x14ac:dyDescent="0.25">
      <c r="A886" s="62"/>
      <c r="B886" s="63"/>
      <c r="C886" s="63"/>
      <c r="D886" s="64"/>
      <c r="E886" s="62"/>
      <c r="F886" s="75"/>
      <c r="G886" s="96"/>
      <c r="H886" s="62"/>
      <c r="L886" s="388"/>
      <c r="M886" s="388"/>
      <c r="N886" s="388"/>
      <c r="O886" s="388"/>
      <c r="P886" s="388"/>
      <c r="Q886" s="388"/>
      <c r="R886" s="388"/>
      <c r="S886" s="388"/>
      <c r="T886" s="388"/>
      <c r="U886" s="388"/>
      <c r="V886" s="388"/>
      <c r="W886" s="388"/>
    </row>
    <row r="887" spans="1:23" s="12" customFormat="1" x14ac:dyDescent="0.25">
      <c r="A887" s="62"/>
      <c r="B887" s="63"/>
      <c r="C887" s="63"/>
      <c r="D887" s="64"/>
      <c r="E887" s="62"/>
      <c r="F887" s="62"/>
      <c r="G887" s="96"/>
      <c r="H887" s="62"/>
      <c r="L887" s="388"/>
      <c r="M887" s="388"/>
      <c r="N887" s="388"/>
      <c r="O887" s="388"/>
      <c r="P887" s="388"/>
      <c r="Q887" s="388"/>
      <c r="R887" s="388"/>
      <c r="S887" s="388"/>
      <c r="T887" s="388"/>
      <c r="U887" s="388"/>
      <c r="V887" s="388"/>
      <c r="W887" s="388"/>
    </row>
    <row r="888" spans="1:23" s="12" customFormat="1" x14ac:dyDescent="0.25">
      <c r="A888" s="62"/>
      <c r="B888" s="63"/>
      <c r="C888" s="63"/>
      <c r="D888" s="64"/>
      <c r="E888" s="62"/>
      <c r="F888" s="62"/>
      <c r="G888" s="96"/>
      <c r="H888" s="62"/>
      <c r="L888" s="388"/>
      <c r="M888" s="388"/>
      <c r="N888" s="388"/>
      <c r="O888" s="388"/>
      <c r="P888" s="388"/>
      <c r="Q888" s="388"/>
      <c r="R888" s="388"/>
      <c r="S888" s="388"/>
      <c r="T888" s="388"/>
      <c r="U888" s="388"/>
      <c r="V888" s="388"/>
      <c r="W888" s="388"/>
    </row>
    <row r="889" spans="1:23" s="12" customFormat="1" x14ac:dyDescent="0.25">
      <c r="A889" s="62"/>
      <c r="B889" s="63"/>
      <c r="C889" s="63"/>
      <c r="D889" s="64"/>
      <c r="E889" s="62"/>
      <c r="F889" s="62"/>
      <c r="G889" s="96"/>
      <c r="H889" s="62"/>
      <c r="L889" s="388"/>
      <c r="M889" s="388"/>
      <c r="N889" s="388"/>
      <c r="O889" s="388"/>
      <c r="P889" s="388"/>
      <c r="Q889" s="388"/>
      <c r="R889" s="388"/>
      <c r="S889" s="388"/>
      <c r="T889" s="388"/>
      <c r="U889" s="388"/>
      <c r="V889" s="388"/>
      <c r="W889" s="388"/>
    </row>
    <row r="890" spans="1:23" s="12" customFormat="1" x14ac:dyDescent="0.25">
      <c r="A890" s="62"/>
      <c r="B890" s="63"/>
      <c r="C890" s="63"/>
      <c r="D890" s="64"/>
      <c r="E890" s="62"/>
      <c r="F890" s="62"/>
      <c r="G890" s="96"/>
      <c r="H890" s="62"/>
      <c r="L890" s="388"/>
      <c r="M890" s="388"/>
      <c r="N890" s="388"/>
      <c r="O890" s="388"/>
      <c r="P890" s="388"/>
      <c r="Q890" s="388"/>
      <c r="R890" s="388"/>
      <c r="S890" s="388"/>
      <c r="T890" s="388"/>
      <c r="U890" s="388"/>
      <c r="V890" s="388"/>
      <c r="W890" s="388"/>
    </row>
    <row r="891" spans="1:23" s="12" customFormat="1" x14ac:dyDescent="0.25">
      <c r="A891" s="62"/>
      <c r="B891" s="63"/>
      <c r="C891" s="63"/>
      <c r="D891" s="64"/>
      <c r="E891" s="62"/>
      <c r="F891" s="62"/>
      <c r="G891" s="96"/>
      <c r="H891" s="62"/>
      <c r="L891" s="388"/>
      <c r="M891" s="388"/>
      <c r="N891" s="388"/>
      <c r="O891" s="388"/>
      <c r="P891" s="388"/>
      <c r="Q891" s="388"/>
      <c r="R891" s="388"/>
      <c r="S891" s="388"/>
      <c r="T891" s="388"/>
      <c r="U891" s="388"/>
      <c r="V891" s="388"/>
      <c r="W891" s="388"/>
    </row>
    <row r="892" spans="1:23" s="12" customFormat="1" x14ac:dyDescent="0.25">
      <c r="A892" s="62"/>
      <c r="B892" s="63"/>
      <c r="C892" s="63"/>
      <c r="D892" s="64"/>
      <c r="E892" s="62"/>
      <c r="F892" s="62"/>
      <c r="G892" s="96"/>
      <c r="H892" s="62"/>
      <c r="L892" s="388"/>
      <c r="M892" s="388"/>
      <c r="N892" s="388"/>
      <c r="O892" s="388"/>
      <c r="P892" s="388"/>
      <c r="Q892" s="388"/>
      <c r="R892" s="388"/>
      <c r="S892" s="388"/>
      <c r="T892" s="388"/>
      <c r="U892" s="388"/>
      <c r="V892" s="388"/>
      <c r="W892" s="388"/>
    </row>
    <row r="893" spans="1:23" s="12" customFormat="1" x14ac:dyDescent="0.25">
      <c r="A893" s="62"/>
      <c r="B893" s="63"/>
      <c r="C893" s="63"/>
      <c r="D893" s="64"/>
      <c r="E893" s="62"/>
      <c r="F893" s="62"/>
      <c r="G893" s="96"/>
      <c r="H893" s="62"/>
      <c r="L893" s="388"/>
      <c r="M893" s="388"/>
      <c r="N893" s="388"/>
      <c r="O893" s="388"/>
      <c r="P893" s="388"/>
      <c r="Q893" s="388"/>
      <c r="R893" s="388"/>
      <c r="S893" s="388"/>
      <c r="T893" s="388"/>
      <c r="U893" s="388"/>
      <c r="V893" s="388"/>
      <c r="W893" s="388"/>
    </row>
    <row r="900" spans="1:23" x14ac:dyDescent="0.25">
      <c r="E900" s="77"/>
    </row>
    <row r="902" spans="1:23" x14ac:dyDescent="0.25">
      <c r="A902"/>
      <c r="B902"/>
      <c r="C902"/>
      <c r="D902"/>
      <c r="E902"/>
      <c r="F902"/>
      <c r="G902"/>
      <c r="H902"/>
      <c r="L902"/>
      <c r="M902"/>
      <c r="N902"/>
      <c r="O902"/>
      <c r="P902"/>
      <c r="Q902"/>
      <c r="R902"/>
      <c r="S902"/>
      <c r="T902"/>
      <c r="U902"/>
      <c r="V902"/>
      <c r="W902"/>
    </row>
    <row r="904" spans="1:23" x14ac:dyDescent="0.25">
      <c r="A904"/>
      <c r="B904"/>
      <c r="C904"/>
      <c r="D904"/>
      <c r="E904"/>
      <c r="F904"/>
      <c r="G904"/>
      <c r="H904"/>
      <c r="L904"/>
      <c r="M904"/>
      <c r="N904"/>
      <c r="O904"/>
      <c r="P904"/>
      <c r="Q904"/>
      <c r="R904"/>
      <c r="S904"/>
      <c r="T904"/>
      <c r="U904"/>
      <c r="V904"/>
      <c r="W904"/>
    </row>
  </sheetData>
  <sheetProtection formatCells="0" formatColumns="0" formatRows="0" sort="0" autoFilter="0" pivotTables="0"/>
  <protectedRanges>
    <protectedRange sqref="E35:E878" name="Диапазон2"/>
    <protectedRange sqref="K2" name="Диапазон1"/>
    <protectedRange sqref="G6:G7" name="Диапазон3"/>
  </protectedRanges>
  <mergeCells count="16">
    <mergeCell ref="F28:F29"/>
    <mergeCell ref="G28:G29"/>
    <mergeCell ref="H28:H29"/>
    <mergeCell ref="C28:C29"/>
    <mergeCell ref="D28:D29"/>
    <mergeCell ref="E28:E29"/>
    <mergeCell ref="A28:A29"/>
    <mergeCell ref="B28:B29"/>
    <mergeCell ref="A33:A34"/>
    <mergeCell ref="B33:B34"/>
    <mergeCell ref="C33:C34"/>
    <mergeCell ref="D33:D34"/>
    <mergeCell ref="E33:E34"/>
    <mergeCell ref="F33:F34"/>
    <mergeCell ref="G33:G34"/>
    <mergeCell ref="H33:H34"/>
  </mergeCells>
  <dataValidations count="1">
    <dataValidation type="list" allowBlank="1" showInputMessage="1" showErrorMessage="1" sqref="K2">
      <formula1>$Y$2:$Y$16</formula1>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F15" sqref="F15:P15"/>
    </sheetView>
  </sheetViews>
  <sheetFormatPr defaultRowHeight="15" x14ac:dyDescent="0.25"/>
  <cols>
    <col min="1" max="2" width="17.5703125" customWidth="1"/>
    <col min="5" max="5" width="9.5703125" bestFit="1" customWidth="1"/>
    <col min="6" max="16" width="9" bestFit="1" customWidth="1"/>
  </cols>
  <sheetData>
    <row r="1" spans="1:20" x14ac:dyDescent="0.25">
      <c r="A1" s="28"/>
      <c r="B1" s="332"/>
    </row>
    <row r="2" spans="1:20" x14ac:dyDescent="0.25">
      <c r="A2" s="28"/>
      <c r="B2" s="332"/>
      <c r="D2" s="49" t="s">
        <v>202</v>
      </c>
      <c r="E2" s="21">
        <f>'Исходные данные'!C3</f>
        <v>0</v>
      </c>
      <c r="F2" s="21">
        <f>'Исходные данные'!D3</f>
        <v>0</v>
      </c>
    </row>
    <row r="3" spans="1:20" ht="15.75" thickBot="1" x14ac:dyDescent="0.3">
      <c r="E3" s="53">
        <f>Наценка!G4</f>
        <v>42005</v>
      </c>
      <c r="F3" s="53">
        <f>Наценка!H4</f>
        <v>42036</v>
      </c>
      <c r="G3" s="53">
        <f>Наценка!I4</f>
        <v>42064</v>
      </c>
      <c r="H3" s="53">
        <f>Наценка!J4</f>
        <v>42095</v>
      </c>
      <c r="I3" s="53">
        <f>Наценка!K4</f>
        <v>42125</v>
      </c>
      <c r="J3" s="53">
        <f>Наценка!L4</f>
        <v>42156</v>
      </c>
      <c r="K3" s="53">
        <f>Наценка!M4</f>
        <v>42186</v>
      </c>
      <c r="L3" s="53">
        <f>Наценка!N4</f>
        <v>42217</v>
      </c>
      <c r="M3" s="53">
        <f>Наценка!O4</f>
        <v>42248</v>
      </c>
      <c r="N3" s="53">
        <f>Наценка!P4</f>
        <v>42278</v>
      </c>
      <c r="O3" s="53">
        <f>Наценка!Q4</f>
        <v>42309</v>
      </c>
      <c r="P3" s="53">
        <f>Наценка!R4</f>
        <v>42339</v>
      </c>
    </row>
    <row r="4" spans="1:20" s="4" customFormat="1" ht="15.75" thickBot="1" x14ac:dyDescent="0.3">
      <c r="A4" s="61" t="s">
        <v>210</v>
      </c>
      <c r="B4" s="510" t="s">
        <v>287</v>
      </c>
      <c r="C4" s="511"/>
      <c r="D4" s="4" t="s">
        <v>243</v>
      </c>
      <c r="E4" s="59" t="e">
        <f>(E12+E21)/$E$2</f>
        <v>#DIV/0!</v>
      </c>
      <c r="F4" s="59" t="e">
        <f t="shared" ref="F4:J4" si="0">(F12+F21)/$E$2</f>
        <v>#DIV/0!</v>
      </c>
      <c r="G4" s="59" t="e">
        <f t="shared" si="0"/>
        <v>#DIV/0!</v>
      </c>
      <c r="H4" s="59" t="e">
        <f t="shared" si="0"/>
        <v>#DIV/0!</v>
      </c>
      <c r="I4" s="59" t="e">
        <f t="shared" si="0"/>
        <v>#DIV/0!</v>
      </c>
      <c r="J4" s="59" t="e">
        <f t="shared" si="0"/>
        <v>#DIV/0!</v>
      </c>
      <c r="K4" s="59" t="e">
        <f t="shared" ref="K4:P4" si="1">(K12+K21)/$F$2</f>
        <v>#DIV/0!</v>
      </c>
      <c r="L4" s="59" t="e">
        <f t="shared" si="1"/>
        <v>#DIV/0!</v>
      </c>
      <c r="M4" s="59" t="e">
        <f t="shared" si="1"/>
        <v>#DIV/0!</v>
      </c>
      <c r="N4" s="59" t="e">
        <f t="shared" si="1"/>
        <v>#DIV/0!</v>
      </c>
      <c r="O4" s="59" t="e">
        <f t="shared" si="1"/>
        <v>#DIV/0!</v>
      </c>
      <c r="P4" s="59" t="e">
        <f t="shared" si="1"/>
        <v>#DIV/0!</v>
      </c>
    </row>
    <row r="5" spans="1:20" s="39" customFormat="1" x14ac:dyDescent="0.25">
      <c r="A5" s="61"/>
      <c r="B5" s="249"/>
      <c r="C5" s="249"/>
      <c r="D5" s="61" t="s">
        <v>580</v>
      </c>
      <c r="E5" s="59">
        <f>'Исходные данные'!$C$7</f>
        <v>0</v>
      </c>
      <c r="F5" s="59">
        <f>'Исходные данные'!$C$7</f>
        <v>0</v>
      </c>
      <c r="G5" s="59">
        <f>'Исходные данные'!$C$7</f>
        <v>0</v>
      </c>
      <c r="H5" s="59">
        <f>'Исходные данные'!$C$7</f>
        <v>0</v>
      </c>
      <c r="I5" s="59">
        <f>'Исходные данные'!$C$7</f>
        <v>0</v>
      </c>
      <c r="J5" s="59">
        <f>'Исходные данные'!$C$7</f>
        <v>0</v>
      </c>
      <c r="K5" s="59">
        <f>'Исходные данные'!$D$7</f>
        <v>0</v>
      </c>
      <c r="L5" s="59">
        <f>'Исходные данные'!$D$7</f>
        <v>0</v>
      </c>
      <c r="M5" s="59">
        <f>'Исходные данные'!$D$7</f>
        <v>0</v>
      </c>
      <c r="N5" s="59">
        <f>'Исходные данные'!$D$7</f>
        <v>0</v>
      </c>
      <c r="O5" s="59">
        <f>'Исходные данные'!$D$7</f>
        <v>0</v>
      </c>
      <c r="P5" s="59">
        <f>'Исходные данные'!$D$7</f>
        <v>0</v>
      </c>
    </row>
    <row r="6" spans="1:20" s="39" customFormat="1" x14ac:dyDescent="0.25">
      <c r="A6" s="61"/>
      <c r="B6" s="249"/>
      <c r="C6" s="249"/>
      <c r="D6" s="61" t="s">
        <v>581</v>
      </c>
      <c r="E6" s="59">
        <f>'Исходные данные'!$C$8</f>
        <v>0</v>
      </c>
      <c r="F6" s="59">
        <f>'Исходные данные'!$C$8</f>
        <v>0</v>
      </c>
      <c r="G6" s="59">
        <f>'Исходные данные'!$C$8</f>
        <v>0</v>
      </c>
      <c r="H6" s="59">
        <f>'Исходные данные'!$C$8</f>
        <v>0</v>
      </c>
      <c r="I6" s="59">
        <f>'Исходные данные'!$C$8</f>
        <v>0</v>
      </c>
      <c r="J6" s="59">
        <f>'Исходные данные'!$C$8</f>
        <v>0</v>
      </c>
      <c r="K6" s="59">
        <f>'Исходные данные'!$D$8</f>
        <v>0</v>
      </c>
      <c r="L6" s="59">
        <f>'Исходные данные'!$D$8</f>
        <v>0</v>
      </c>
      <c r="M6" s="59">
        <f>'Исходные данные'!$D$8</f>
        <v>0</v>
      </c>
      <c r="N6" s="59">
        <f>'Исходные данные'!$D$8</f>
        <v>0</v>
      </c>
      <c r="O6" s="59">
        <f>'Исходные данные'!$D$8</f>
        <v>0</v>
      </c>
      <c r="P6" s="59">
        <f>'Исходные данные'!$D$8</f>
        <v>0</v>
      </c>
    </row>
    <row r="7" spans="1:20" s="39" customFormat="1" x14ac:dyDescent="0.25">
      <c r="A7" s="61"/>
      <c r="B7" s="249"/>
      <c r="C7" s="249"/>
      <c r="D7" s="61" t="s">
        <v>582</v>
      </c>
      <c r="E7" s="248">
        <f>IF(E11=$R$12,$E$5,IF(E11=$R$11,$E$6,0))</f>
        <v>0</v>
      </c>
      <c r="F7" s="248">
        <f t="shared" ref="F7:J7" si="2">IF(F11=$R$12,$E$5,IF(F11=$R$11,$E$6,0))</f>
        <v>0</v>
      </c>
      <c r="G7" s="248">
        <f t="shared" si="2"/>
        <v>0</v>
      </c>
      <c r="H7" s="248">
        <f t="shared" si="2"/>
        <v>0</v>
      </c>
      <c r="I7" s="248">
        <f t="shared" si="2"/>
        <v>0</v>
      </c>
      <c r="J7" s="248">
        <f t="shared" si="2"/>
        <v>0</v>
      </c>
      <c r="K7" s="248">
        <f t="shared" ref="K7:P7" si="3">IF(K11=$R$12,$F$5,IF(K11=$R$11,$F$6,0))</f>
        <v>0</v>
      </c>
      <c r="L7" s="248">
        <f t="shared" si="3"/>
        <v>0</v>
      </c>
      <c r="M7" s="248">
        <f t="shared" si="3"/>
        <v>0</v>
      </c>
      <c r="N7" s="248">
        <f t="shared" si="3"/>
        <v>0</v>
      </c>
      <c r="O7" s="248">
        <f t="shared" si="3"/>
        <v>0</v>
      </c>
      <c r="P7" s="248">
        <f t="shared" si="3"/>
        <v>0</v>
      </c>
    </row>
    <row r="8" spans="1:20" s="28" customFormat="1" x14ac:dyDescent="0.25">
      <c r="D8" s="54" t="s">
        <v>203</v>
      </c>
      <c r="E8" s="348"/>
      <c r="F8" s="348"/>
      <c r="G8" s="348"/>
      <c r="H8" s="348"/>
      <c r="I8" s="348"/>
      <c r="J8" s="348"/>
      <c r="K8" s="348"/>
      <c r="L8" s="348"/>
      <c r="M8" s="348"/>
      <c r="N8" s="348"/>
      <c r="O8" s="348"/>
      <c r="P8" s="348"/>
    </row>
    <row r="9" spans="1:20" s="28" customFormat="1" x14ac:dyDescent="0.25">
      <c r="D9" s="54" t="s">
        <v>204</v>
      </c>
      <c r="E9" s="51"/>
      <c r="F9" s="51"/>
      <c r="G9" s="51"/>
      <c r="H9" s="51"/>
      <c r="I9" s="51"/>
      <c r="J9" s="51"/>
      <c r="K9" s="51"/>
      <c r="L9" s="51"/>
      <c r="M9" s="51"/>
      <c r="N9" s="51"/>
      <c r="O9" s="51"/>
      <c r="P9" s="51"/>
    </row>
    <row r="10" spans="1:20" s="28" customFormat="1" x14ac:dyDescent="0.25">
      <c r="D10" s="54" t="s">
        <v>205</v>
      </c>
      <c r="E10" s="8">
        <f>E8/100*E9</f>
        <v>0</v>
      </c>
      <c r="F10" s="8">
        <f t="shared" ref="F10:P10" si="4">F8/100*F9</f>
        <v>0</v>
      </c>
      <c r="G10" s="8">
        <f t="shared" si="4"/>
        <v>0</v>
      </c>
      <c r="H10" s="8">
        <f t="shared" si="4"/>
        <v>0</v>
      </c>
      <c r="I10" s="8">
        <f t="shared" si="4"/>
        <v>0</v>
      </c>
      <c r="J10" s="8">
        <f t="shared" si="4"/>
        <v>0</v>
      </c>
      <c r="K10" s="8">
        <f t="shared" si="4"/>
        <v>0</v>
      </c>
      <c r="L10" s="8">
        <f t="shared" si="4"/>
        <v>0</v>
      </c>
      <c r="M10" s="8">
        <f t="shared" si="4"/>
        <v>0</v>
      </c>
      <c r="N10" s="8">
        <f t="shared" si="4"/>
        <v>0</v>
      </c>
      <c r="O10" s="8">
        <f t="shared" si="4"/>
        <v>0</v>
      </c>
      <c r="P10" s="8">
        <f t="shared" si="4"/>
        <v>0</v>
      </c>
    </row>
    <row r="11" spans="1:20" s="28" customFormat="1" x14ac:dyDescent="0.25">
      <c r="D11" s="54" t="s">
        <v>207</v>
      </c>
      <c r="E11" s="51">
        <v>95</v>
      </c>
      <c r="F11" s="51">
        <v>95</v>
      </c>
      <c r="G11" s="51">
        <v>95</v>
      </c>
      <c r="H11" s="51">
        <v>95</v>
      </c>
      <c r="I11" s="51">
        <v>95</v>
      </c>
      <c r="J11" s="51">
        <v>95</v>
      </c>
      <c r="K11" s="51">
        <v>95</v>
      </c>
      <c r="L11" s="51">
        <v>95</v>
      </c>
      <c r="M11" s="51">
        <v>95</v>
      </c>
      <c r="N11" s="51">
        <v>95</v>
      </c>
      <c r="O11" s="51">
        <v>95</v>
      </c>
      <c r="P11" s="51">
        <v>95</v>
      </c>
      <c r="R11" s="55" t="s">
        <v>206</v>
      </c>
    </row>
    <row r="12" spans="1:20" x14ac:dyDescent="0.25">
      <c r="D12" s="54" t="s">
        <v>583</v>
      </c>
      <c r="E12" s="347">
        <f>E$7*E10</f>
        <v>0</v>
      </c>
      <c r="F12" s="347">
        <f t="shared" ref="F12:P12" si="5">F$7*F10</f>
        <v>0</v>
      </c>
      <c r="G12" s="347">
        <f t="shared" si="5"/>
        <v>0</v>
      </c>
      <c r="H12" s="347">
        <f t="shared" si="5"/>
        <v>0</v>
      </c>
      <c r="I12" s="347">
        <f t="shared" si="5"/>
        <v>0</v>
      </c>
      <c r="J12" s="347">
        <f t="shared" si="5"/>
        <v>0</v>
      </c>
      <c r="K12" s="347">
        <f t="shared" si="5"/>
        <v>0</v>
      </c>
      <c r="L12" s="347">
        <f t="shared" si="5"/>
        <v>0</v>
      </c>
      <c r="M12" s="347">
        <f t="shared" si="5"/>
        <v>0</v>
      </c>
      <c r="N12" s="347">
        <f t="shared" si="5"/>
        <v>0</v>
      </c>
      <c r="O12" s="347">
        <f t="shared" si="5"/>
        <v>0</v>
      </c>
      <c r="P12" s="347">
        <f t="shared" si="5"/>
        <v>0</v>
      </c>
      <c r="R12" s="6">
        <v>95</v>
      </c>
      <c r="S12" s="58"/>
      <c r="T12" s="28"/>
    </row>
    <row r="14" spans="1:20" x14ac:dyDescent="0.25">
      <c r="D14" s="9" t="s">
        <v>244</v>
      </c>
      <c r="E14" s="59" t="e">
        <f>(E15+E23)/$E$2</f>
        <v>#DIV/0!</v>
      </c>
      <c r="F14" s="59" t="e">
        <f t="shared" ref="F14:J14" si="6">(F15+F23)/$E$2</f>
        <v>#DIV/0!</v>
      </c>
      <c r="G14" s="59" t="e">
        <f t="shared" si="6"/>
        <v>#DIV/0!</v>
      </c>
      <c r="H14" s="59" t="e">
        <f t="shared" si="6"/>
        <v>#DIV/0!</v>
      </c>
      <c r="I14" s="59" t="e">
        <f t="shared" si="6"/>
        <v>#DIV/0!</v>
      </c>
      <c r="J14" s="59" t="e">
        <f t="shared" si="6"/>
        <v>#DIV/0!</v>
      </c>
      <c r="K14" s="59" t="e">
        <f t="shared" ref="K14:P14" si="7">(K15+K23)/$F$2</f>
        <v>#DIV/0!</v>
      </c>
      <c r="L14" s="59" t="e">
        <f t="shared" si="7"/>
        <v>#DIV/0!</v>
      </c>
      <c r="M14" s="59" t="e">
        <f t="shared" si="7"/>
        <v>#DIV/0!</v>
      </c>
      <c r="N14" s="59" t="e">
        <f t="shared" si="7"/>
        <v>#DIV/0!</v>
      </c>
      <c r="O14" s="59" t="e">
        <f t="shared" si="7"/>
        <v>#DIV/0!</v>
      </c>
      <c r="P14" s="59" t="e">
        <f t="shared" si="7"/>
        <v>#DIV/0!</v>
      </c>
    </row>
    <row r="15" spans="1:20" x14ac:dyDescent="0.25">
      <c r="D15" s="54" t="s">
        <v>584</v>
      </c>
      <c r="E15" s="1"/>
      <c r="F15" s="1"/>
      <c r="G15" s="1"/>
      <c r="H15" s="1"/>
      <c r="I15" s="1"/>
      <c r="J15" s="1"/>
      <c r="K15" s="1"/>
      <c r="L15" s="1"/>
      <c r="M15" s="1"/>
      <c r="N15" s="1"/>
      <c r="O15" s="1"/>
      <c r="P15" s="1"/>
    </row>
    <row r="16" spans="1:20" ht="15.75" thickBot="1" x14ac:dyDescent="0.3"/>
    <row r="17" spans="1:16" ht="15.75" thickBot="1" x14ac:dyDescent="0.3">
      <c r="A17" s="61" t="s">
        <v>211</v>
      </c>
      <c r="B17" s="510"/>
      <c r="C17" s="511"/>
      <c r="D17" s="54" t="s">
        <v>203</v>
      </c>
      <c r="E17" s="57">
        <v>0</v>
      </c>
      <c r="F17" s="57">
        <v>0</v>
      </c>
      <c r="G17" s="57">
        <v>0</v>
      </c>
      <c r="H17" s="57">
        <v>0</v>
      </c>
      <c r="I17" s="57">
        <v>0</v>
      </c>
      <c r="J17" s="57">
        <v>0</v>
      </c>
      <c r="K17" s="57">
        <v>0</v>
      </c>
      <c r="L17" s="57">
        <v>0</v>
      </c>
      <c r="M17" s="57">
        <v>0</v>
      </c>
      <c r="N17" s="57">
        <v>0</v>
      </c>
      <c r="O17" s="57">
        <v>0</v>
      </c>
      <c r="P17" s="57">
        <v>0</v>
      </c>
    </row>
    <row r="18" spans="1:16" x14ac:dyDescent="0.25">
      <c r="D18" s="54" t="s">
        <v>204</v>
      </c>
      <c r="E18" s="51">
        <v>0</v>
      </c>
      <c r="F18" s="51">
        <v>0</v>
      </c>
      <c r="G18" s="51">
        <v>0</v>
      </c>
      <c r="H18" s="51">
        <v>0</v>
      </c>
      <c r="I18" s="51">
        <v>0</v>
      </c>
      <c r="J18" s="51">
        <v>0</v>
      </c>
      <c r="K18" s="51">
        <v>0</v>
      </c>
      <c r="L18" s="51">
        <v>0</v>
      </c>
      <c r="M18" s="51">
        <v>0</v>
      </c>
      <c r="N18" s="51">
        <v>0</v>
      </c>
      <c r="O18" s="51">
        <v>0</v>
      </c>
      <c r="P18" s="51">
        <v>0</v>
      </c>
    </row>
    <row r="19" spans="1:16" x14ac:dyDescent="0.25">
      <c r="D19" s="54" t="s">
        <v>205</v>
      </c>
      <c r="E19" s="250">
        <f>E17/100*E18</f>
        <v>0</v>
      </c>
      <c r="F19" s="8">
        <f t="shared" ref="F19:P19" si="8">F17/100*F18</f>
        <v>0</v>
      </c>
      <c r="G19" s="8">
        <f t="shared" si="8"/>
        <v>0</v>
      </c>
      <c r="H19" s="8">
        <f t="shared" si="8"/>
        <v>0</v>
      </c>
      <c r="I19" s="8">
        <f t="shared" si="8"/>
        <v>0</v>
      </c>
      <c r="J19" s="8">
        <f t="shared" si="8"/>
        <v>0</v>
      </c>
      <c r="K19" s="8">
        <f t="shared" si="8"/>
        <v>0</v>
      </c>
      <c r="L19" s="8">
        <f t="shared" si="8"/>
        <v>0</v>
      </c>
      <c r="M19" s="8">
        <f t="shared" si="8"/>
        <v>0</v>
      </c>
      <c r="N19" s="8">
        <f t="shared" si="8"/>
        <v>0</v>
      </c>
      <c r="O19" s="8">
        <f t="shared" si="8"/>
        <v>0</v>
      </c>
      <c r="P19" s="8">
        <f t="shared" si="8"/>
        <v>0</v>
      </c>
    </row>
    <row r="20" spans="1:16" x14ac:dyDescent="0.25">
      <c r="D20" s="54" t="s">
        <v>207</v>
      </c>
      <c r="E20" s="51">
        <v>95</v>
      </c>
      <c r="F20" s="51">
        <v>95</v>
      </c>
      <c r="G20" s="51">
        <v>95</v>
      </c>
      <c r="H20" s="51">
        <v>95</v>
      </c>
      <c r="I20" s="51">
        <v>95</v>
      </c>
      <c r="J20" s="51">
        <v>95</v>
      </c>
      <c r="K20" s="51">
        <v>95</v>
      </c>
      <c r="L20" s="51">
        <v>95</v>
      </c>
      <c r="M20" s="51">
        <v>95</v>
      </c>
      <c r="N20" s="51">
        <v>95</v>
      </c>
      <c r="O20" s="51">
        <v>95</v>
      </c>
      <c r="P20" s="51">
        <v>95</v>
      </c>
    </row>
    <row r="21" spans="1:16" x14ac:dyDescent="0.25">
      <c r="D21" s="54" t="s">
        <v>583</v>
      </c>
      <c r="E21" s="56">
        <f>$E$7*E19</f>
        <v>0</v>
      </c>
      <c r="F21" s="56">
        <f t="shared" ref="F21:J21" si="9">$E$7*F19</f>
        <v>0</v>
      </c>
      <c r="G21" s="56">
        <f t="shared" si="9"/>
        <v>0</v>
      </c>
      <c r="H21" s="56">
        <f t="shared" si="9"/>
        <v>0</v>
      </c>
      <c r="I21" s="56">
        <f t="shared" si="9"/>
        <v>0</v>
      </c>
      <c r="J21" s="56">
        <f t="shared" si="9"/>
        <v>0</v>
      </c>
      <c r="K21" s="56">
        <f t="shared" ref="K21:P21" si="10">$F$7*K19</f>
        <v>0</v>
      </c>
      <c r="L21" s="56">
        <f t="shared" si="10"/>
        <v>0</v>
      </c>
      <c r="M21" s="56">
        <f t="shared" si="10"/>
        <v>0</v>
      </c>
      <c r="N21" s="56">
        <f t="shared" si="10"/>
        <v>0</v>
      </c>
      <c r="O21" s="56">
        <f t="shared" si="10"/>
        <v>0</v>
      </c>
      <c r="P21" s="56">
        <f t="shared" si="10"/>
        <v>0</v>
      </c>
    </row>
    <row r="23" spans="1:16" x14ac:dyDescent="0.25">
      <c r="D23" s="54" t="s">
        <v>584</v>
      </c>
      <c r="E23" s="1"/>
      <c r="F23" s="1"/>
      <c r="G23" s="1"/>
      <c r="H23" s="1"/>
      <c r="I23" s="1"/>
      <c r="J23" s="1"/>
      <c r="K23" s="1"/>
      <c r="L23" s="1"/>
      <c r="M23" s="1"/>
      <c r="N23" s="1"/>
      <c r="O23" s="1"/>
      <c r="P23" s="1"/>
    </row>
  </sheetData>
  <sheetProtection formatCells="0" formatColumns="0" formatRows="0" sort="0" autoFilter="0"/>
  <protectedRanges>
    <protectedRange sqref="E11:P11 E15:P15 E17:P18 E20:P20 E23:P23 E8:P9" name="Диапазон2"/>
    <protectedRange sqref="B4 B17" name="Диапазон1"/>
    <protectedRange sqref="E2:F2" name="Диапазон3"/>
  </protectedRanges>
  <mergeCells count="2">
    <mergeCell ref="B4:C4"/>
    <mergeCell ref="B17:C17"/>
  </mergeCells>
  <dataValidations count="1">
    <dataValidation type="list" allowBlank="1" showInputMessage="1" showErrorMessage="1" sqref="E11:P11 E20:P20">
      <formula1>$R$11:$R$12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7"/>
  <sheetViews>
    <sheetView workbookViewId="0">
      <selection activeCell="J16" sqref="J16"/>
    </sheetView>
  </sheetViews>
  <sheetFormatPr defaultRowHeight="15" x14ac:dyDescent="0.25"/>
  <cols>
    <col min="1" max="1" width="17.42578125" customWidth="1"/>
    <col min="4" max="4" width="8.7109375" bestFit="1" customWidth="1"/>
    <col min="5" max="6" width="8.5703125" bestFit="1" customWidth="1"/>
    <col min="7" max="7" width="9.5703125" bestFit="1" customWidth="1"/>
    <col min="8" max="15" width="8.5703125" bestFit="1" customWidth="1"/>
  </cols>
  <sheetData>
    <row r="1" spans="1:19" x14ac:dyDescent="0.25">
      <c r="A1" s="28"/>
      <c r="B1" s="332"/>
    </row>
    <row r="2" spans="1:19" x14ac:dyDescent="0.25">
      <c r="A2" s="28"/>
      <c r="B2" s="332"/>
      <c r="Q2" s="28"/>
      <c r="R2" s="28"/>
      <c r="S2" s="28"/>
    </row>
    <row r="3" spans="1:19" x14ac:dyDescent="0.25">
      <c r="C3" s="49" t="s">
        <v>202</v>
      </c>
      <c r="D3" s="21">
        <f>'Исходные данные'!C3</f>
        <v>0</v>
      </c>
      <c r="E3" s="21">
        <f>'Исходные данные'!D3</f>
        <v>0</v>
      </c>
      <c r="Q3" s="28"/>
      <c r="R3" s="28"/>
      <c r="S3" s="28"/>
    </row>
    <row r="4" spans="1:19" x14ac:dyDescent="0.25">
      <c r="D4" s="53">
        <f>Наценка!G4</f>
        <v>42005</v>
      </c>
      <c r="E4" s="53">
        <f>Наценка!H4</f>
        <v>42036</v>
      </c>
      <c r="F4" s="53">
        <f>Наценка!I4</f>
        <v>42064</v>
      </c>
      <c r="G4" s="53">
        <f>Наценка!J4</f>
        <v>42095</v>
      </c>
      <c r="H4" s="53">
        <f>Наценка!K4</f>
        <v>42125</v>
      </c>
      <c r="I4" s="53">
        <f>Наценка!L4</f>
        <v>42156</v>
      </c>
      <c r="J4" s="53">
        <f>Наценка!M4</f>
        <v>42186</v>
      </c>
      <c r="K4" s="53">
        <f>Наценка!N4</f>
        <v>42217</v>
      </c>
      <c r="L4" s="53">
        <f>Наценка!O4</f>
        <v>42248</v>
      </c>
      <c r="M4" s="53">
        <f>Наценка!P4</f>
        <v>42278</v>
      </c>
      <c r="N4" s="53">
        <f>Наценка!Q4</f>
        <v>42309</v>
      </c>
      <c r="O4" s="53">
        <f>Наценка!R4</f>
        <v>42339</v>
      </c>
      <c r="Q4" s="55" t="s">
        <v>206</v>
      </c>
      <c r="R4" s="58"/>
      <c r="S4" s="28"/>
    </row>
    <row r="5" spans="1:19" s="4" customFormat="1" x14ac:dyDescent="0.25">
      <c r="C5" s="4" t="s">
        <v>245</v>
      </c>
      <c r="D5" s="59" t="e">
        <f t="shared" ref="D5:I5" si="0">(D15+D22+D29+D36+D43+D50+D57+D64+D71+D78+D85+D92+D99+D106+D113+D120+D127+D134+D141+D148+D155+D162+D169+D176+D183+D190+D197+D204+D211+D218+D226+D234+D242+D250+D258+D266+D274+D282+D290+D298+D306)/$D$3</f>
        <v>#DIV/0!</v>
      </c>
      <c r="E5" s="59" t="e">
        <f t="shared" si="0"/>
        <v>#DIV/0!</v>
      </c>
      <c r="F5" s="59" t="e">
        <f t="shared" si="0"/>
        <v>#DIV/0!</v>
      </c>
      <c r="G5" s="59" t="e">
        <f t="shared" si="0"/>
        <v>#DIV/0!</v>
      </c>
      <c r="H5" s="59" t="e">
        <f t="shared" si="0"/>
        <v>#DIV/0!</v>
      </c>
      <c r="I5" s="59" t="e">
        <f t="shared" si="0"/>
        <v>#DIV/0!</v>
      </c>
      <c r="J5" s="59" t="e">
        <f t="shared" ref="J5:O6" si="1">(J15+J22+J29+J36+J43+J50+J57+J64+J71+J78+J85+J92+J99+J106+J113+J120+J127+J134+J141+J148+J155+J162+J169+J176+J183+J190+J197+J204+J211+J218+J226+J234+J242+J250+J258+J266+J274+J282+J290+J298+J306)/$E$3</f>
        <v>#DIV/0!</v>
      </c>
      <c r="K5" s="59" t="e">
        <f t="shared" si="1"/>
        <v>#DIV/0!</v>
      </c>
      <c r="L5" s="59" t="e">
        <f t="shared" si="1"/>
        <v>#DIV/0!</v>
      </c>
      <c r="M5" s="59" t="e">
        <f t="shared" si="1"/>
        <v>#DIV/0!</v>
      </c>
      <c r="N5" s="59" t="e">
        <f t="shared" si="1"/>
        <v>#DIV/0!</v>
      </c>
      <c r="O5" s="59" t="e">
        <f t="shared" si="1"/>
        <v>#DIV/0!</v>
      </c>
      <c r="Q5" s="6">
        <v>95</v>
      </c>
      <c r="R5" s="58"/>
      <c r="S5" s="28"/>
    </row>
    <row r="6" spans="1:19" s="4" customFormat="1" x14ac:dyDescent="0.25">
      <c r="C6" s="9" t="s">
        <v>244</v>
      </c>
      <c r="D6" s="59" t="e">
        <f t="shared" ref="D6:I6" si="2">(D16+D23+D30+D37+D44+D51+D58+D65+D72+D79+D86+D93+D100+D107+D114+D121+D128+D135+D142+D149+D156+D163+D170+D177+D184+D191+D198+D205+D212+D219+D227+D235+D243+D251+D259+D267+D275+D283+D291+D299+D307)/$D$3</f>
        <v>#DIV/0!</v>
      </c>
      <c r="E6" s="59" t="e">
        <f t="shared" si="2"/>
        <v>#DIV/0!</v>
      </c>
      <c r="F6" s="59" t="e">
        <f t="shared" si="2"/>
        <v>#DIV/0!</v>
      </c>
      <c r="G6" s="59" t="e">
        <f t="shared" si="2"/>
        <v>#DIV/0!</v>
      </c>
      <c r="H6" s="59" t="e">
        <f t="shared" si="2"/>
        <v>#DIV/0!</v>
      </c>
      <c r="I6" s="59" t="e">
        <f t="shared" si="2"/>
        <v>#DIV/0!</v>
      </c>
      <c r="J6" s="59" t="e">
        <f t="shared" si="1"/>
        <v>#DIV/0!</v>
      </c>
      <c r="K6" s="59" t="e">
        <f t="shared" si="1"/>
        <v>#DIV/0!</v>
      </c>
      <c r="L6" s="59" t="e">
        <f t="shared" si="1"/>
        <v>#DIV/0!</v>
      </c>
      <c r="M6" s="59" t="e">
        <f t="shared" si="1"/>
        <v>#DIV/0!</v>
      </c>
      <c r="N6" s="59" t="e">
        <f t="shared" si="1"/>
        <v>#DIV/0!</v>
      </c>
      <c r="O6" s="59" t="e">
        <f t="shared" si="1"/>
        <v>#DIV/0!</v>
      </c>
      <c r="Q6" s="6"/>
      <c r="R6" s="58"/>
      <c r="S6" s="28"/>
    </row>
    <row r="7" spans="1:19" s="4" customFormat="1" x14ac:dyDescent="0.25">
      <c r="C7" s="61" t="s">
        <v>580</v>
      </c>
      <c r="D7" s="59">
        <f>'Исходные данные'!$C$7</f>
        <v>0</v>
      </c>
      <c r="E7" s="59">
        <f>'Исходные данные'!$C$7</f>
        <v>0</v>
      </c>
      <c r="F7" s="59">
        <f>'Исходные данные'!$C$7</f>
        <v>0</v>
      </c>
      <c r="G7" s="59">
        <f>'Исходные данные'!$C$7</f>
        <v>0</v>
      </c>
      <c r="H7" s="59">
        <f>'Исходные данные'!$C$7</f>
        <v>0</v>
      </c>
      <c r="I7" s="59">
        <f>'Исходные данные'!$C$7</f>
        <v>0</v>
      </c>
      <c r="J7" s="59">
        <f>'Исходные данные'!$D$7</f>
        <v>0</v>
      </c>
      <c r="K7" s="59">
        <f>'Исходные данные'!$D$7</f>
        <v>0</v>
      </c>
      <c r="L7" s="59">
        <f>'Исходные данные'!$D$7</f>
        <v>0</v>
      </c>
      <c r="M7" s="59">
        <f>'Исходные данные'!$D$7</f>
        <v>0</v>
      </c>
      <c r="N7" s="59">
        <f>'Исходные данные'!$D$7</f>
        <v>0</v>
      </c>
      <c r="O7" s="59">
        <f>'Исходные данные'!$D$7</f>
        <v>0</v>
      </c>
      <c r="Q7" s="6"/>
      <c r="R7" s="58"/>
      <c r="S7" s="28"/>
    </row>
    <row r="8" spans="1:19" s="39" customFormat="1" x14ac:dyDescent="0.25">
      <c r="C8" s="61" t="s">
        <v>581</v>
      </c>
      <c r="D8" s="59">
        <f>'Исходные данные'!$C$8</f>
        <v>0</v>
      </c>
      <c r="E8" s="59">
        <f>'Исходные данные'!$C$8</f>
        <v>0</v>
      </c>
      <c r="F8" s="59">
        <f>'Исходные данные'!$C$8</f>
        <v>0</v>
      </c>
      <c r="G8" s="59">
        <f>'Исходные данные'!$C$8</f>
        <v>0</v>
      </c>
      <c r="H8" s="59">
        <f>'Исходные данные'!$C$8</f>
        <v>0</v>
      </c>
      <c r="I8" s="59">
        <f>'Исходные данные'!$C$8</f>
        <v>0</v>
      </c>
      <c r="J8" s="59">
        <f>'Исходные данные'!$D$8</f>
        <v>0</v>
      </c>
      <c r="K8" s="59">
        <f>'Исходные данные'!$D$8</f>
        <v>0</v>
      </c>
      <c r="L8" s="59">
        <f>'Исходные данные'!$D$8</f>
        <v>0</v>
      </c>
      <c r="M8" s="59">
        <f>'Исходные данные'!$D$8</f>
        <v>0</v>
      </c>
      <c r="N8" s="59">
        <f>'Исходные данные'!$D$8</f>
        <v>0</v>
      </c>
      <c r="O8" s="59">
        <f>'Исходные данные'!$D$8</f>
        <v>0</v>
      </c>
    </row>
    <row r="9" spans="1:19" s="39" customFormat="1" ht="15.75" thickBot="1" x14ac:dyDescent="0.3">
      <c r="C9" s="61" t="s">
        <v>582</v>
      </c>
      <c r="D9" s="248">
        <f>IF(D14=$Q$5,D$7,IF(D14=$Q$4,D$8,0))</f>
        <v>0</v>
      </c>
      <c r="E9" s="248">
        <f t="shared" ref="E9:O9" si="3">IF(E14=$Q$5,E$7,IF(E14=$Q$4,E$8,0))</f>
        <v>0</v>
      </c>
      <c r="F9" s="248">
        <f t="shared" si="3"/>
        <v>0</v>
      </c>
      <c r="G9" s="248">
        <f t="shared" si="3"/>
        <v>0</v>
      </c>
      <c r="H9" s="248">
        <f t="shared" si="3"/>
        <v>0</v>
      </c>
      <c r="I9" s="248">
        <f t="shared" si="3"/>
        <v>0</v>
      </c>
      <c r="J9" s="248">
        <f t="shared" si="3"/>
        <v>0</v>
      </c>
      <c r="K9" s="248">
        <f t="shared" si="3"/>
        <v>0</v>
      </c>
      <c r="L9" s="248">
        <f t="shared" si="3"/>
        <v>0</v>
      </c>
      <c r="M9" s="248">
        <f t="shared" si="3"/>
        <v>0</v>
      </c>
      <c r="N9" s="248">
        <f t="shared" si="3"/>
        <v>0</v>
      </c>
      <c r="O9" s="248">
        <f t="shared" si="3"/>
        <v>0</v>
      </c>
    </row>
    <row r="10" spans="1:19" s="39" customFormat="1" ht="15.75" thickBot="1" x14ac:dyDescent="0.3">
      <c r="A10" s="61" t="s">
        <v>210</v>
      </c>
      <c r="B10" s="510" t="s">
        <v>284</v>
      </c>
      <c r="C10" s="511"/>
      <c r="D10" s="60"/>
      <c r="E10" s="60"/>
      <c r="F10" s="60"/>
      <c r="G10" s="60"/>
      <c r="H10" s="60"/>
      <c r="I10" s="60"/>
      <c r="J10" s="60"/>
      <c r="K10" s="60"/>
      <c r="L10" s="60"/>
      <c r="M10" s="60"/>
      <c r="N10" s="60"/>
      <c r="O10" s="60"/>
    </row>
    <row r="11" spans="1:19" s="28" customFormat="1" x14ac:dyDescent="0.25">
      <c r="C11" s="54" t="s">
        <v>208</v>
      </c>
      <c r="D11" s="192"/>
      <c r="E11" s="192"/>
      <c r="F11" s="192"/>
      <c r="G11" s="192"/>
      <c r="H11" s="192"/>
      <c r="I11" s="192"/>
      <c r="J11" s="192"/>
      <c r="K11" s="192"/>
      <c r="L11" s="192"/>
      <c r="M11" s="192"/>
      <c r="N11" s="192"/>
      <c r="O11" s="192"/>
    </row>
    <row r="12" spans="1:19" s="28" customFormat="1" x14ac:dyDescent="0.25">
      <c r="C12" s="54" t="s">
        <v>209</v>
      </c>
      <c r="D12" s="51"/>
      <c r="E12" s="297"/>
      <c r="F12" s="297"/>
      <c r="G12" s="297"/>
      <c r="H12" s="297"/>
      <c r="I12" s="297"/>
      <c r="J12" s="297"/>
      <c r="K12" s="297"/>
      <c r="L12" s="297"/>
      <c r="M12" s="297"/>
      <c r="N12" s="297"/>
      <c r="O12" s="297"/>
    </row>
    <row r="13" spans="1:19" s="28" customFormat="1" x14ac:dyDescent="0.25">
      <c r="C13" s="54" t="s">
        <v>205</v>
      </c>
      <c r="D13" s="8">
        <f>D11/100*D12</f>
        <v>0</v>
      </c>
      <c r="E13" s="8">
        <f t="shared" ref="E13:O13" si="4">E11/100*E12</f>
        <v>0</v>
      </c>
      <c r="F13" s="8">
        <f t="shared" si="4"/>
        <v>0</v>
      </c>
      <c r="G13" s="8">
        <f t="shared" si="4"/>
        <v>0</v>
      </c>
      <c r="H13" s="8">
        <f t="shared" si="4"/>
        <v>0</v>
      </c>
      <c r="I13" s="8">
        <f t="shared" si="4"/>
        <v>0</v>
      </c>
      <c r="J13" s="8">
        <f t="shared" si="4"/>
        <v>0</v>
      </c>
      <c r="K13" s="8">
        <f t="shared" si="4"/>
        <v>0</v>
      </c>
      <c r="L13" s="8">
        <f t="shared" si="4"/>
        <v>0</v>
      </c>
      <c r="M13" s="8">
        <f t="shared" si="4"/>
        <v>0</v>
      </c>
      <c r="N13" s="8">
        <f t="shared" si="4"/>
        <v>0</v>
      </c>
      <c r="O13" s="8">
        <f t="shared" si="4"/>
        <v>0</v>
      </c>
    </row>
    <row r="14" spans="1:19" s="28" customFormat="1" x14ac:dyDescent="0.25">
      <c r="C14" s="54" t="s">
        <v>207</v>
      </c>
      <c r="D14" s="51">
        <v>95</v>
      </c>
      <c r="E14" s="51">
        <f>D14</f>
        <v>95</v>
      </c>
      <c r="F14" s="51">
        <f t="shared" ref="F14:O14" si="5">E14</f>
        <v>95</v>
      </c>
      <c r="G14" s="51">
        <f t="shared" si="5"/>
        <v>95</v>
      </c>
      <c r="H14" s="51">
        <f t="shared" si="5"/>
        <v>95</v>
      </c>
      <c r="I14" s="51">
        <f t="shared" si="5"/>
        <v>95</v>
      </c>
      <c r="J14" s="51">
        <f t="shared" si="5"/>
        <v>95</v>
      </c>
      <c r="K14" s="51">
        <f t="shared" si="5"/>
        <v>95</v>
      </c>
      <c r="L14" s="51">
        <f t="shared" si="5"/>
        <v>95</v>
      </c>
      <c r="M14" s="51">
        <f t="shared" si="5"/>
        <v>95</v>
      </c>
      <c r="N14" s="51">
        <f t="shared" si="5"/>
        <v>95</v>
      </c>
      <c r="O14" s="51">
        <f t="shared" si="5"/>
        <v>95</v>
      </c>
    </row>
    <row r="15" spans="1:19" x14ac:dyDescent="0.25">
      <c r="C15" s="54" t="s">
        <v>583</v>
      </c>
      <c r="D15" s="303">
        <f>$D$9*D13</f>
        <v>0</v>
      </c>
      <c r="E15" s="303">
        <f>$E$9*E13</f>
        <v>0</v>
      </c>
      <c r="F15" s="303">
        <f>$F$9*F13</f>
        <v>0</v>
      </c>
      <c r="G15" s="303">
        <f>$G$9*G13</f>
        <v>0</v>
      </c>
      <c r="H15" s="303">
        <f>$H$9*H13</f>
        <v>0</v>
      </c>
      <c r="I15" s="303">
        <f>$I$9*I13</f>
        <v>0</v>
      </c>
      <c r="J15" s="303">
        <f>$J$9*J13</f>
        <v>0</v>
      </c>
      <c r="K15" s="303">
        <f>$K$9*K13</f>
        <v>0</v>
      </c>
      <c r="L15" s="303">
        <f>$L$9*L13</f>
        <v>0</v>
      </c>
      <c r="M15" s="303">
        <f>$M$9*M13</f>
        <v>0</v>
      </c>
      <c r="N15" s="303">
        <f>$N$9*N13</f>
        <v>0</v>
      </c>
      <c r="O15" s="303">
        <f>$O$9*O13</f>
        <v>0</v>
      </c>
    </row>
    <row r="16" spans="1:19" ht="15.75" thickBot="1" x14ac:dyDescent="0.3">
      <c r="C16" s="54" t="s">
        <v>584</v>
      </c>
      <c r="D16" s="301"/>
      <c r="E16" s="301"/>
      <c r="F16" s="301"/>
      <c r="G16" s="301"/>
      <c r="H16" s="301"/>
      <c r="I16" s="301"/>
      <c r="J16" s="301"/>
      <c r="K16" s="301"/>
      <c r="L16" s="301"/>
      <c r="M16" s="301"/>
      <c r="N16" s="301"/>
      <c r="O16" s="301"/>
    </row>
    <row r="17" spans="1:15" ht="15.75" thickBot="1" x14ac:dyDescent="0.3">
      <c r="A17" s="61" t="s">
        <v>211</v>
      </c>
      <c r="B17" s="510"/>
      <c r="C17" s="511"/>
      <c r="D17" s="60"/>
      <c r="E17" s="60"/>
      <c r="F17" s="60"/>
      <c r="G17" s="60"/>
      <c r="H17" s="60"/>
      <c r="I17" s="60"/>
      <c r="J17" s="60"/>
      <c r="K17" s="60"/>
      <c r="L17" s="60"/>
      <c r="M17" s="60"/>
      <c r="N17" s="60"/>
      <c r="O17" s="60"/>
    </row>
    <row r="18" spans="1:15" x14ac:dyDescent="0.25">
      <c r="A18" s="28"/>
      <c r="B18" s="28"/>
      <c r="C18" s="54" t="s">
        <v>208</v>
      </c>
      <c r="D18" s="57"/>
      <c r="E18" s="192"/>
      <c r="F18" s="192"/>
      <c r="G18" s="192"/>
      <c r="H18" s="192"/>
      <c r="I18" s="192"/>
      <c r="J18" s="192"/>
      <c r="K18" s="192"/>
      <c r="L18" s="192"/>
      <c r="M18" s="192"/>
      <c r="N18" s="192"/>
      <c r="O18" s="192"/>
    </row>
    <row r="19" spans="1:15" x14ac:dyDescent="0.25">
      <c r="A19" s="28"/>
      <c r="B19" s="28"/>
      <c r="C19" s="54" t="s">
        <v>209</v>
      </c>
      <c r="D19" s="297"/>
      <c r="E19" s="297"/>
      <c r="F19" s="297"/>
      <c r="G19" s="297"/>
      <c r="H19" s="297"/>
      <c r="I19" s="297"/>
      <c r="J19" s="297"/>
      <c r="K19" s="297"/>
      <c r="L19" s="297"/>
      <c r="M19" s="297"/>
      <c r="N19" s="297"/>
      <c r="O19" s="297"/>
    </row>
    <row r="20" spans="1:15" x14ac:dyDescent="0.25">
      <c r="A20" s="28"/>
      <c r="B20" s="28"/>
      <c r="C20" s="54" t="s">
        <v>205</v>
      </c>
      <c r="D20" s="250">
        <f>D18/100*D19</f>
        <v>0</v>
      </c>
      <c r="E20" s="8">
        <f t="shared" ref="E20" si="6">E18/100*E19</f>
        <v>0</v>
      </c>
      <c r="F20" s="8">
        <f t="shared" ref="F20" si="7">F18/100*F19</f>
        <v>0</v>
      </c>
      <c r="G20" s="8">
        <f t="shared" ref="G20" si="8">G18/100*G19</f>
        <v>0</v>
      </c>
      <c r="H20" s="8">
        <f t="shared" ref="H20" si="9">H18/100*H19</f>
        <v>0</v>
      </c>
      <c r="I20" s="8">
        <f t="shared" ref="I20" si="10">I18/100*I19</f>
        <v>0</v>
      </c>
      <c r="J20" s="8">
        <f t="shared" ref="J20" si="11">J18/100*J19</f>
        <v>0</v>
      </c>
      <c r="K20" s="8">
        <f t="shared" ref="K20" si="12">K18/100*K19</f>
        <v>0</v>
      </c>
      <c r="L20" s="8">
        <f t="shared" ref="L20" si="13">L18/100*L19</f>
        <v>0</v>
      </c>
      <c r="M20" s="8">
        <f t="shared" ref="M20" si="14">M18/100*M19</f>
        <v>0</v>
      </c>
      <c r="N20" s="8">
        <f t="shared" ref="N20" si="15">N18/100*N19</f>
        <v>0</v>
      </c>
      <c r="O20" s="8">
        <f t="shared" ref="O20" si="16">O18/100*O19</f>
        <v>0</v>
      </c>
    </row>
    <row r="21" spans="1:15" x14ac:dyDescent="0.25">
      <c r="A21" s="28"/>
      <c r="B21" s="28"/>
      <c r="C21" s="54" t="s">
        <v>207</v>
      </c>
      <c r="D21" s="51">
        <v>95</v>
      </c>
      <c r="E21" s="51">
        <f>D21</f>
        <v>95</v>
      </c>
      <c r="F21" s="51">
        <f t="shared" ref="F21:O21" si="17">E21</f>
        <v>95</v>
      </c>
      <c r="G21" s="51">
        <f t="shared" si="17"/>
        <v>95</v>
      </c>
      <c r="H21" s="51">
        <f t="shared" si="17"/>
        <v>95</v>
      </c>
      <c r="I21" s="51">
        <f t="shared" si="17"/>
        <v>95</v>
      </c>
      <c r="J21" s="51">
        <f t="shared" si="17"/>
        <v>95</v>
      </c>
      <c r="K21" s="51">
        <f t="shared" si="17"/>
        <v>95</v>
      </c>
      <c r="L21" s="51">
        <f t="shared" si="17"/>
        <v>95</v>
      </c>
      <c r="M21" s="51">
        <f t="shared" si="17"/>
        <v>95</v>
      </c>
      <c r="N21" s="51">
        <f t="shared" si="17"/>
        <v>95</v>
      </c>
      <c r="O21" s="51">
        <f t="shared" si="17"/>
        <v>95</v>
      </c>
    </row>
    <row r="22" spans="1:15" x14ac:dyDescent="0.25">
      <c r="C22" s="54" t="s">
        <v>583</v>
      </c>
      <c r="D22" s="303">
        <f>$D$9*D20</f>
        <v>0</v>
      </c>
      <c r="E22" s="303">
        <f>$E$9*E20</f>
        <v>0</v>
      </c>
      <c r="F22" s="303">
        <f>$F$9*F20</f>
        <v>0</v>
      </c>
      <c r="G22" s="303">
        <f>$G$9*G20</f>
        <v>0</v>
      </c>
      <c r="H22" s="303">
        <f>$H$9*H20</f>
        <v>0</v>
      </c>
      <c r="I22" s="303">
        <f>$I$9*I20</f>
        <v>0</v>
      </c>
      <c r="J22" s="303">
        <f>$J$9*J20</f>
        <v>0</v>
      </c>
      <c r="K22" s="303">
        <f>$K$9*K20</f>
        <v>0</v>
      </c>
      <c r="L22" s="303">
        <f>$L$9*L20</f>
        <v>0</v>
      </c>
      <c r="M22" s="303">
        <f>$M$9*M20</f>
        <v>0</v>
      </c>
      <c r="N22" s="303">
        <f>$N$9*N20</f>
        <v>0</v>
      </c>
      <c r="O22" s="303">
        <f>$O$9*O20</f>
        <v>0</v>
      </c>
    </row>
    <row r="23" spans="1:15" ht="15.75" thickBot="1" x14ac:dyDescent="0.3">
      <c r="C23" s="54" t="s">
        <v>584</v>
      </c>
      <c r="D23" s="301"/>
      <c r="E23" s="301"/>
      <c r="F23" s="301"/>
      <c r="G23" s="301"/>
      <c r="H23" s="301"/>
      <c r="I23" s="301"/>
      <c r="J23" s="301"/>
      <c r="K23" s="301"/>
      <c r="L23" s="301"/>
      <c r="M23" s="301"/>
      <c r="N23" s="301"/>
      <c r="O23" s="301"/>
    </row>
    <row r="24" spans="1:15" ht="15.75" thickBot="1" x14ac:dyDescent="0.3">
      <c r="A24" s="61" t="s">
        <v>212</v>
      </c>
      <c r="B24" s="510"/>
      <c r="C24" s="511"/>
      <c r="D24" s="60"/>
      <c r="E24" s="60"/>
      <c r="F24" s="60"/>
      <c r="G24" s="60"/>
      <c r="H24" s="60"/>
      <c r="I24" s="60"/>
      <c r="J24" s="60"/>
      <c r="K24" s="60"/>
      <c r="L24" s="60"/>
      <c r="M24" s="60"/>
      <c r="N24" s="60"/>
      <c r="O24" s="60"/>
    </row>
    <row r="25" spans="1:15" x14ac:dyDescent="0.25">
      <c r="A25" s="28"/>
      <c r="B25" s="28"/>
      <c r="C25" s="54" t="s">
        <v>208</v>
      </c>
      <c r="D25" s="57"/>
      <c r="E25" s="192"/>
      <c r="F25" s="192"/>
      <c r="G25" s="192"/>
      <c r="H25" s="192"/>
      <c r="I25" s="192"/>
      <c r="J25" s="192"/>
      <c r="K25" s="192"/>
      <c r="L25" s="192"/>
      <c r="M25" s="192"/>
      <c r="N25" s="192"/>
      <c r="O25" s="192"/>
    </row>
    <row r="26" spans="1:15" x14ac:dyDescent="0.25">
      <c r="A26" s="28"/>
      <c r="B26" s="28"/>
      <c r="C26" s="54" t="s">
        <v>209</v>
      </c>
      <c r="D26" s="297"/>
      <c r="E26" s="297"/>
      <c r="F26" s="297"/>
      <c r="G26" s="297"/>
      <c r="H26" s="297"/>
      <c r="I26" s="297"/>
      <c r="J26" s="297"/>
      <c r="K26" s="297"/>
      <c r="L26" s="297"/>
      <c r="M26" s="297"/>
      <c r="N26" s="297"/>
      <c r="O26" s="297"/>
    </row>
    <row r="27" spans="1:15" x14ac:dyDescent="0.25">
      <c r="A27" s="28"/>
      <c r="B27" s="28"/>
      <c r="C27" s="54" t="s">
        <v>205</v>
      </c>
      <c r="D27" s="8">
        <f>D25/100*D26</f>
        <v>0</v>
      </c>
      <c r="E27" s="8">
        <f t="shared" ref="E27" si="18">E25/100*E26</f>
        <v>0</v>
      </c>
      <c r="F27" s="8">
        <f t="shared" ref="F27" si="19">F25/100*F26</f>
        <v>0</v>
      </c>
      <c r="G27" s="8">
        <f t="shared" ref="G27" si="20">G25/100*G26</f>
        <v>0</v>
      </c>
      <c r="H27" s="8">
        <f t="shared" ref="H27" si="21">H25/100*H26</f>
        <v>0</v>
      </c>
      <c r="I27" s="8">
        <f t="shared" ref="I27" si="22">I25/100*I26</f>
        <v>0</v>
      </c>
      <c r="J27" s="8">
        <f t="shared" ref="J27" si="23">J25/100*J26</f>
        <v>0</v>
      </c>
      <c r="K27" s="8">
        <f t="shared" ref="K27" si="24">K25/100*K26</f>
        <v>0</v>
      </c>
      <c r="L27" s="8">
        <f t="shared" ref="L27" si="25">L25/100*L26</f>
        <v>0</v>
      </c>
      <c r="M27" s="8">
        <f t="shared" ref="M27" si="26">M25/100*M26</f>
        <v>0</v>
      </c>
      <c r="N27" s="8">
        <f t="shared" ref="N27" si="27">N25/100*N26</f>
        <v>0</v>
      </c>
      <c r="O27" s="8">
        <f t="shared" ref="O27" si="28">O25/100*O26</f>
        <v>0</v>
      </c>
    </row>
    <row r="28" spans="1:15" x14ac:dyDescent="0.25">
      <c r="A28" s="28"/>
      <c r="B28" s="28"/>
      <c r="C28" s="54" t="s">
        <v>207</v>
      </c>
      <c r="D28" s="51">
        <v>95</v>
      </c>
      <c r="E28" s="51">
        <f>D28</f>
        <v>95</v>
      </c>
      <c r="F28" s="51">
        <f t="shared" ref="F28:O28" si="29">E28</f>
        <v>95</v>
      </c>
      <c r="G28" s="51">
        <f t="shared" si="29"/>
        <v>95</v>
      </c>
      <c r="H28" s="51">
        <f t="shared" si="29"/>
        <v>95</v>
      </c>
      <c r="I28" s="51">
        <f t="shared" si="29"/>
        <v>95</v>
      </c>
      <c r="J28" s="51">
        <f t="shared" si="29"/>
        <v>95</v>
      </c>
      <c r="K28" s="51">
        <f t="shared" si="29"/>
        <v>95</v>
      </c>
      <c r="L28" s="51">
        <f t="shared" si="29"/>
        <v>95</v>
      </c>
      <c r="M28" s="51">
        <f t="shared" si="29"/>
        <v>95</v>
      </c>
      <c r="N28" s="51">
        <f t="shared" si="29"/>
        <v>95</v>
      </c>
      <c r="O28" s="51">
        <f t="shared" si="29"/>
        <v>95</v>
      </c>
    </row>
    <row r="29" spans="1:15" x14ac:dyDescent="0.25">
      <c r="C29" s="54" t="s">
        <v>583</v>
      </c>
      <c r="D29" s="303">
        <f>$D$9*D27</f>
        <v>0</v>
      </c>
      <c r="E29" s="303">
        <f>$E$9*E27</f>
        <v>0</v>
      </c>
      <c r="F29" s="303">
        <f>$F$9*F27</f>
        <v>0</v>
      </c>
      <c r="G29" s="303">
        <f>$G$9*G27</f>
        <v>0</v>
      </c>
      <c r="H29" s="303">
        <f>$H$9*H27</f>
        <v>0</v>
      </c>
      <c r="I29" s="303">
        <f>$I$9*I27</f>
        <v>0</v>
      </c>
      <c r="J29" s="303">
        <f>$J$9*J27</f>
        <v>0</v>
      </c>
      <c r="K29" s="303">
        <f>$K$9*K27</f>
        <v>0</v>
      </c>
      <c r="L29" s="303">
        <f>$L$9*L27</f>
        <v>0</v>
      </c>
      <c r="M29" s="303">
        <f>$M$9*M27</f>
        <v>0</v>
      </c>
      <c r="N29" s="303">
        <f>$N$9*N27</f>
        <v>0</v>
      </c>
      <c r="O29" s="303">
        <f>$O$9*O27</f>
        <v>0</v>
      </c>
    </row>
    <row r="30" spans="1:15" ht="15.75" thickBot="1" x14ac:dyDescent="0.3">
      <c r="C30" s="54" t="s">
        <v>584</v>
      </c>
      <c r="D30" s="301"/>
      <c r="E30" s="301"/>
      <c r="F30" s="301"/>
      <c r="G30" s="301"/>
      <c r="H30" s="301"/>
      <c r="I30" s="301"/>
      <c r="J30" s="301"/>
      <c r="K30" s="301"/>
      <c r="L30" s="301"/>
      <c r="M30" s="301"/>
      <c r="N30" s="301"/>
      <c r="O30" s="301"/>
    </row>
    <row r="31" spans="1:15" ht="15.75" thickBot="1" x14ac:dyDescent="0.3">
      <c r="A31" s="61" t="s">
        <v>213</v>
      </c>
      <c r="B31" s="510"/>
      <c r="C31" s="511"/>
      <c r="D31" s="60"/>
      <c r="E31" s="60"/>
      <c r="F31" s="60"/>
      <c r="G31" s="60"/>
      <c r="H31" s="60"/>
      <c r="I31" s="60"/>
      <c r="J31" s="60"/>
      <c r="K31" s="60"/>
      <c r="L31" s="60"/>
      <c r="M31" s="60"/>
      <c r="N31" s="60"/>
      <c r="O31" s="60"/>
    </row>
    <row r="32" spans="1:15" x14ac:dyDescent="0.25">
      <c r="A32" s="28"/>
      <c r="B32" s="28"/>
      <c r="C32" s="54" t="s">
        <v>208</v>
      </c>
      <c r="D32" s="57"/>
      <c r="E32" s="192"/>
      <c r="F32" s="192"/>
      <c r="G32" s="192"/>
      <c r="H32" s="192"/>
      <c r="I32" s="192"/>
      <c r="J32" s="192"/>
      <c r="K32" s="192"/>
      <c r="L32" s="192"/>
      <c r="M32" s="192"/>
      <c r="N32" s="192"/>
      <c r="O32" s="192"/>
    </row>
    <row r="33" spans="1:15" x14ac:dyDescent="0.25">
      <c r="A33" s="28"/>
      <c r="B33" s="28"/>
      <c r="C33" s="54" t="s">
        <v>209</v>
      </c>
      <c r="D33" s="297"/>
      <c r="E33" s="297"/>
      <c r="F33" s="297"/>
      <c r="G33" s="297"/>
      <c r="H33" s="297"/>
      <c r="I33" s="297"/>
      <c r="J33" s="297"/>
      <c r="K33" s="297"/>
      <c r="L33" s="297"/>
      <c r="M33" s="297"/>
      <c r="N33" s="297"/>
      <c r="O33" s="297"/>
    </row>
    <row r="34" spans="1:15" x14ac:dyDescent="0.25">
      <c r="A34" s="28"/>
      <c r="B34" s="28"/>
      <c r="C34" s="54" t="s">
        <v>205</v>
      </c>
      <c r="D34" s="8">
        <f>D32/100*D33</f>
        <v>0</v>
      </c>
      <c r="E34" s="8">
        <f t="shared" ref="E34" si="30">E32/100*E33</f>
        <v>0</v>
      </c>
      <c r="F34" s="8">
        <f t="shared" ref="F34" si="31">F32/100*F33</f>
        <v>0</v>
      </c>
      <c r="G34" s="8">
        <f t="shared" ref="G34" si="32">G32/100*G33</f>
        <v>0</v>
      </c>
      <c r="H34" s="8">
        <f t="shared" ref="H34" si="33">H32/100*H33</f>
        <v>0</v>
      </c>
      <c r="I34" s="8">
        <f t="shared" ref="I34" si="34">I32/100*I33</f>
        <v>0</v>
      </c>
      <c r="J34" s="8">
        <f t="shared" ref="J34" si="35">J32/100*J33</f>
        <v>0</v>
      </c>
      <c r="K34" s="8">
        <f t="shared" ref="K34" si="36">K32/100*K33</f>
        <v>0</v>
      </c>
      <c r="L34" s="8">
        <f t="shared" ref="L34" si="37">L32/100*L33</f>
        <v>0</v>
      </c>
      <c r="M34" s="8">
        <f t="shared" ref="M34" si="38">M32/100*M33</f>
        <v>0</v>
      </c>
      <c r="N34" s="8">
        <f t="shared" ref="N34" si="39">N32/100*N33</f>
        <v>0</v>
      </c>
      <c r="O34" s="8">
        <f t="shared" ref="O34" si="40">O32/100*O33</f>
        <v>0</v>
      </c>
    </row>
    <row r="35" spans="1:15" x14ac:dyDescent="0.25">
      <c r="A35" s="28"/>
      <c r="B35" s="28"/>
      <c r="C35" s="54" t="s">
        <v>207</v>
      </c>
      <c r="D35" s="51">
        <v>95</v>
      </c>
      <c r="E35" s="51">
        <f>D35</f>
        <v>95</v>
      </c>
      <c r="F35" s="51">
        <f t="shared" ref="F35:O35" si="41">E35</f>
        <v>95</v>
      </c>
      <c r="G35" s="51">
        <f t="shared" si="41"/>
        <v>95</v>
      </c>
      <c r="H35" s="51">
        <f t="shared" si="41"/>
        <v>95</v>
      </c>
      <c r="I35" s="51">
        <f t="shared" si="41"/>
        <v>95</v>
      </c>
      <c r="J35" s="51">
        <f t="shared" si="41"/>
        <v>95</v>
      </c>
      <c r="K35" s="51">
        <f t="shared" si="41"/>
        <v>95</v>
      </c>
      <c r="L35" s="51">
        <f t="shared" si="41"/>
        <v>95</v>
      </c>
      <c r="M35" s="51">
        <f t="shared" si="41"/>
        <v>95</v>
      </c>
      <c r="N35" s="51">
        <f t="shared" si="41"/>
        <v>95</v>
      </c>
      <c r="O35" s="51">
        <f t="shared" si="41"/>
        <v>95</v>
      </c>
    </row>
    <row r="36" spans="1:15" x14ac:dyDescent="0.25">
      <c r="C36" s="54" t="s">
        <v>583</v>
      </c>
      <c r="D36" s="303">
        <f>$D$9*D34</f>
        <v>0</v>
      </c>
      <c r="E36" s="303">
        <f>$E$9*E34</f>
        <v>0</v>
      </c>
      <c r="F36" s="303">
        <f>$F$9*F34</f>
        <v>0</v>
      </c>
      <c r="G36" s="303">
        <f>$G$9*G34</f>
        <v>0</v>
      </c>
      <c r="H36" s="303">
        <f>$H$9*H34</f>
        <v>0</v>
      </c>
      <c r="I36" s="303">
        <f>$I$9*I34</f>
        <v>0</v>
      </c>
      <c r="J36" s="303">
        <f>$J$9*J34</f>
        <v>0</v>
      </c>
      <c r="K36" s="303">
        <f>$K$9*K34</f>
        <v>0</v>
      </c>
      <c r="L36" s="303">
        <f>$L$9*L34</f>
        <v>0</v>
      </c>
      <c r="M36" s="303">
        <f>$M$9*M34</f>
        <v>0</v>
      </c>
      <c r="N36" s="303">
        <f>$N$9*N34</f>
        <v>0</v>
      </c>
      <c r="O36" s="303">
        <f>$O$9*O34</f>
        <v>0</v>
      </c>
    </row>
    <row r="37" spans="1:15" ht="15.75" thickBot="1" x14ac:dyDescent="0.3">
      <c r="C37" s="54" t="s">
        <v>584</v>
      </c>
      <c r="D37" s="301"/>
      <c r="E37" s="301"/>
      <c r="F37" s="301"/>
      <c r="G37" s="301"/>
      <c r="H37" s="301"/>
      <c r="I37" s="301"/>
      <c r="J37" s="301"/>
      <c r="K37" s="301"/>
      <c r="L37" s="301"/>
      <c r="M37" s="301"/>
      <c r="N37" s="301"/>
      <c r="O37" s="301"/>
    </row>
    <row r="38" spans="1:15" ht="15.75" thickBot="1" x14ac:dyDescent="0.3">
      <c r="A38" s="61" t="s">
        <v>214</v>
      </c>
      <c r="B38" s="510"/>
      <c r="C38" s="511"/>
      <c r="D38" s="60"/>
      <c r="E38" s="60"/>
      <c r="F38" s="60"/>
      <c r="G38" s="60"/>
      <c r="H38" s="60"/>
      <c r="I38" s="60"/>
      <c r="J38" s="60"/>
      <c r="K38" s="60"/>
      <c r="L38" s="60"/>
      <c r="M38" s="60"/>
      <c r="N38" s="60"/>
      <c r="O38" s="60"/>
    </row>
    <row r="39" spans="1:15" x14ac:dyDescent="0.25">
      <c r="A39" s="28"/>
      <c r="B39" s="28"/>
      <c r="C39" s="54" t="s">
        <v>208</v>
      </c>
      <c r="D39" s="57"/>
      <c r="E39" s="192"/>
      <c r="F39" s="192"/>
      <c r="G39" s="192"/>
      <c r="H39" s="192"/>
      <c r="I39" s="192"/>
      <c r="J39" s="192"/>
      <c r="K39" s="192"/>
      <c r="L39" s="192"/>
      <c r="M39" s="192"/>
      <c r="N39" s="192"/>
      <c r="O39" s="192"/>
    </row>
    <row r="40" spans="1:15" x14ac:dyDescent="0.25">
      <c r="A40" s="28"/>
      <c r="B40" s="28"/>
      <c r="C40" s="54" t="s">
        <v>209</v>
      </c>
      <c r="D40" s="297"/>
      <c r="E40" s="297"/>
      <c r="F40" s="297"/>
      <c r="G40" s="297"/>
      <c r="H40" s="297"/>
      <c r="I40" s="297"/>
      <c r="J40" s="297"/>
      <c r="K40" s="297"/>
      <c r="L40" s="297"/>
      <c r="M40" s="297"/>
      <c r="N40" s="297"/>
      <c r="O40" s="297"/>
    </row>
    <row r="41" spans="1:15" x14ac:dyDescent="0.25">
      <c r="A41" s="28"/>
      <c r="B41" s="28"/>
      <c r="C41" s="54" t="s">
        <v>205</v>
      </c>
      <c r="D41" s="8">
        <f>D39/100*D40</f>
        <v>0</v>
      </c>
      <c r="E41" s="8">
        <f t="shared" ref="E41" si="42">E39/100*E40</f>
        <v>0</v>
      </c>
      <c r="F41" s="8">
        <f t="shared" ref="F41" si="43">F39/100*F40</f>
        <v>0</v>
      </c>
      <c r="G41" s="8">
        <f t="shared" ref="G41" si="44">G39/100*G40</f>
        <v>0</v>
      </c>
      <c r="H41" s="8">
        <f t="shared" ref="H41" si="45">H39/100*H40</f>
        <v>0</v>
      </c>
      <c r="I41" s="8">
        <f t="shared" ref="I41" si="46">I39/100*I40</f>
        <v>0</v>
      </c>
      <c r="J41" s="8">
        <f t="shared" ref="J41" si="47">J39/100*J40</f>
        <v>0</v>
      </c>
      <c r="K41" s="8">
        <f t="shared" ref="K41" si="48">K39/100*K40</f>
        <v>0</v>
      </c>
      <c r="L41" s="8">
        <f t="shared" ref="L41" si="49">L39/100*L40</f>
        <v>0</v>
      </c>
      <c r="M41" s="8">
        <f t="shared" ref="M41" si="50">M39/100*M40</f>
        <v>0</v>
      </c>
      <c r="N41" s="8">
        <f t="shared" ref="N41" si="51">N39/100*N40</f>
        <v>0</v>
      </c>
      <c r="O41" s="8">
        <f t="shared" ref="O41" si="52">O39/100*O40</f>
        <v>0</v>
      </c>
    </row>
    <row r="42" spans="1:15" x14ac:dyDescent="0.25">
      <c r="A42" s="28"/>
      <c r="B42" s="28"/>
      <c r="C42" s="54" t="s">
        <v>207</v>
      </c>
      <c r="D42" s="51">
        <v>95</v>
      </c>
      <c r="E42" s="51">
        <f>D42</f>
        <v>95</v>
      </c>
      <c r="F42" s="51">
        <f t="shared" ref="F42:O42" si="53">E42</f>
        <v>95</v>
      </c>
      <c r="G42" s="51">
        <f t="shared" si="53"/>
        <v>95</v>
      </c>
      <c r="H42" s="51">
        <f t="shared" si="53"/>
        <v>95</v>
      </c>
      <c r="I42" s="51">
        <f t="shared" si="53"/>
        <v>95</v>
      </c>
      <c r="J42" s="51">
        <f t="shared" si="53"/>
        <v>95</v>
      </c>
      <c r="K42" s="51">
        <f t="shared" si="53"/>
        <v>95</v>
      </c>
      <c r="L42" s="51">
        <f t="shared" si="53"/>
        <v>95</v>
      </c>
      <c r="M42" s="51">
        <f t="shared" si="53"/>
        <v>95</v>
      </c>
      <c r="N42" s="51">
        <f t="shared" si="53"/>
        <v>95</v>
      </c>
      <c r="O42" s="51">
        <f t="shared" si="53"/>
        <v>95</v>
      </c>
    </row>
    <row r="43" spans="1:15" x14ac:dyDescent="0.25">
      <c r="C43" s="54" t="s">
        <v>583</v>
      </c>
      <c r="D43" s="303">
        <f>$D$9*D41</f>
        <v>0</v>
      </c>
      <c r="E43" s="303">
        <f>$E$9*E41</f>
        <v>0</v>
      </c>
      <c r="F43" s="303">
        <f>$F$9*F41</f>
        <v>0</v>
      </c>
      <c r="G43" s="303">
        <f>$G$9*G41</f>
        <v>0</v>
      </c>
      <c r="H43" s="303">
        <f>$H$9*H41</f>
        <v>0</v>
      </c>
      <c r="I43" s="303">
        <f>$I$9*I41</f>
        <v>0</v>
      </c>
      <c r="J43" s="303">
        <f>$J$9*J41</f>
        <v>0</v>
      </c>
      <c r="K43" s="303">
        <f>$K$9*K41</f>
        <v>0</v>
      </c>
      <c r="L43" s="303">
        <f>$L$9*L41</f>
        <v>0</v>
      </c>
      <c r="M43" s="303">
        <f>$M$9*M41</f>
        <v>0</v>
      </c>
      <c r="N43" s="303">
        <f>$N$9*N41</f>
        <v>0</v>
      </c>
      <c r="O43" s="303">
        <f>$O$9*O41</f>
        <v>0</v>
      </c>
    </row>
    <row r="44" spans="1:15" ht="15.75" thickBot="1" x14ac:dyDescent="0.3">
      <c r="C44" s="54" t="s">
        <v>584</v>
      </c>
      <c r="D44" s="301"/>
      <c r="E44" s="301"/>
      <c r="F44" s="301"/>
      <c r="G44" s="301"/>
      <c r="H44" s="301"/>
      <c r="I44" s="301"/>
      <c r="J44" s="301"/>
      <c r="K44" s="301"/>
      <c r="L44" s="301"/>
      <c r="M44" s="301"/>
      <c r="N44" s="301"/>
      <c r="O44" s="301"/>
    </row>
    <row r="45" spans="1:15" ht="15.75" thickBot="1" x14ac:dyDescent="0.3">
      <c r="A45" s="61" t="s">
        <v>215</v>
      </c>
      <c r="B45" s="510"/>
      <c r="C45" s="511"/>
      <c r="D45" s="60"/>
      <c r="E45" s="60"/>
      <c r="F45" s="60"/>
      <c r="G45" s="60"/>
      <c r="H45" s="60"/>
      <c r="I45" s="60"/>
      <c r="J45" s="60"/>
      <c r="K45" s="60"/>
      <c r="L45" s="60"/>
      <c r="M45" s="60"/>
      <c r="N45" s="60"/>
      <c r="O45" s="60"/>
    </row>
    <row r="46" spans="1:15" x14ac:dyDescent="0.25">
      <c r="A46" s="28"/>
      <c r="B46" s="28"/>
      <c r="C46" s="54" t="s">
        <v>208</v>
      </c>
      <c r="D46" s="57"/>
      <c r="E46" s="192"/>
      <c r="F46" s="192"/>
      <c r="G46" s="192"/>
      <c r="H46" s="192"/>
      <c r="I46" s="192"/>
      <c r="J46" s="192"/>
      <c r="K46" s="192"/>
      <c r="L46" s="192"/>
      <c r="M46" s="192"/>
      <c r="N46" s="192"/>
      <c r="O46" s="192"/>
    </row>
    <row r="47" spans="1:15" x14ac:dyDescent="0.25">
      <c r="A47" s="28"/>
      <c r="B47" s="28"/>
      <c r="C47" s="54" t="s">
        <v>209</v>
      </c>
      <c r="D47" s="297"/>
      <c r="E47" s="297"/>
      <c r="F47" s="297"/>
      <c r="G47" s="297"/>
      <c r="H47" s="297"/>
      <c r="I47" s="297"/>
      <c r="J47" s="297"/>
      <c r="K47" s="297"/>
      <c r="L47" s="297"/>
      <c r="M47" s="297"/>
      <c r="N47" s="297"/>
      <c r="O47" s="297"/>
    </row>
    <row r="48" spans="1:15" x14ac:dyDescent="0.25">
      <c r="A48" s="28"/>
      <c r="B48" s="28"/>
      <c r="C48" s="54" t="s">
        <v>205</v>
      </c>
      <c r="D48" s="8">
        <f>D46/100*D47</f>
        <v>0</v>
      </c>
      <c r="E48" s="8">
        <f t="shared" ref="E48" si="54">E46/100*E47</f>
        <v>0</v>
      </c>
      <c r="F48" s="8">
        <f t="shared" ref="F48" si="55">F46/100*F47</f>
        <v>0</v>
      </c>
      <c r="G48" s="8">
        <f t="shared" ref="G48" si="56">G46/100*G47</f>
        <v>0</v>
      </c>
      <c r="H48" s="8">
        <f t="shared" ref="H48" si="57">H46/100*H47</f>
        <v>0</v>
      </c>
      <c r="I48" s="8">
        <f t="shared" ref="I48" si="58">I46/100*I47</f>
        <v>0</v>
      </c>
      <c r="J48" s="8">
        <f t="shared" ref="J48" si="59">J46/100*J47</f>
        <v>0</v>
      </c>
      <c r="K48" s="8">
        <f t="shared" ref="K48" si="60">K46/100*K47</f>
        <v>0</v>
      </c>
      <c r="L48" s="8">
        <f t="shared" ref="L48" si="61">L46/100*L47</f>
        <v>0</v>
      </c>
      <c r="M48" s="8">
        <f t="shared" ref="M48" si="62">M46/100*M47</f>
        <v>0</v>
      </c>
      <c r="N48" s="8">
        <f t="shared" ref="N48" si="63">N46/100*N47</f>
        <v>0</v>
      </c>
      <c r="O48" s="8">
        <f t="shared" ref="O48" si="64">O46/100*O47</f>
        <v>0</v>
      </c>
    </row>
    <row r="49" spans="1:15" x14ac:dyDescent="0.25">
      <c r="A49" s="28"/>
      <c r="B49" s="28"/>
      <c r="C49" s="54" t="s">
        <v>207</v>
      </c>
      <c r="D49" s="51">
        <v>95</v>
      </c>
      <c r="E49" s="51">
        <f>D49</f>
        <v>95</v>
      </c>
      <c r="F49" s="51">
        <f t="shared" ref="F49:O49" si="65">E49</f>
        <v>95</v>
      </c>
      <c r="G49" s="51">
        <f t="shared" si="65"/>
        <v>95</v>
      </c>
      <c r="H49" s="51">
        <f t="shared" si="65"/>
        <v>95</v>
      </c>
      <c r="I49" s="51">
        <f t="shared" si="65"/>
        <v>95</v>
      </c>
      <c r="J49" s="51">
        <f t="shared" si="65"/>
        <v>95</v>
      </c>
      <c r="K49" s="51">
        <f t="shared" si="65"/>
        <v>95</v>
      </c>
      <c r="L49" s="51">
        <f t="shared" si="65"/>
        <v>95</v>
      </c>
      <c r="M49" s="51">
        <f t="shared" si="65"/>
        <v>95</v>
      </c>
      <c r="N49" s="51">
        <f t="shared" si="65"/>
        <v>95</v>
      </c>
      <c r="O49" s="51">
        <f t="shared" si="65"/>
        <v>95</v>
      </c>
    </row>
    <row r="50" spans="1:15" x14ac:dyDescent="0.25">
      <c r="C50" s="54" t="s">
        <v>583</v>
      </c>
      <c r="D50" s="303">
        <f>$D$9*D48</f>
        <v>0</v>
      </c>
      <c r="E50" s="303">
        <f>$E$9*E48</f>
        <v>0</v>
      </c>
      <c r="F50" s="303">
        <f>$F$9*F48</f>
        <v>0</v>
      </c>
      <c r="G50" s="303">
        <f>$G$9*G48</f>
        <v>0</v>
      </c>
      <c r="H50" s="303">
        <f>$H$9*H48</f>
        <v>0</v>
      </c>
      <c r="I50" s="303">
        <f>$I$9*I48</f>
        <v>0</v>
      </c>
      <c r="J50" s="303">
        <f>$J$9*J48</f>
        <v>0</v>
      </c>
      <c r="K50" s="303">
        <f>$K$9*K48</f>
        <v>0</v>
      </c>
      <c r="L50" s="303">
        <f>$L$9*L48</f>
        <v>0</v>
      </c>
      <c r="M50" s="303">
        <f>$M$9*M48</f>
        <v>0</v>
      </c>
      <c r="N50" s="303">
        <f>$N$9*N48</f>
        <v>0</v>
      </c>
      <c r="O50" s="303">
        <f>$O$9*O48</f>
        <v>0</v>
      </c>
    </row>
    <row r="51" spans="1:15" ht="15.75" thickBot="1" x14ac:dyDescent="0.3">
      <c r="C51" s="54" t="s">
        <v>584</v>
      </c>
      <c r="D51" s="301"/>
      <c r="E51" s="301"/>
      <c r="F51" s="301"/>
      <c r="G51" s="301"/>
      <c r="H51" s="301"/>
      <c r="I51" s="301"/>
      <c r="J51" s="301"/>
      <c r="K51" s="301"/>
      <c r="L51" s="301"/>
      <c r="M51" s="301"/>
      <c r="N51" s="301"/>
      <c r="O51" s="301"/>
    </row>
    <row r="52" spans="1:15" ht="15.75" thickBot="1" x14ac:dyDescent="0.3">
      <c r="A52" s="61" t="s">
        <v>216</v>
      </c>
      <c r="B52" s="510"/>
      <c r="C52" s="511"/>
      <c r="D52" s="60"/>
      <c r="E52" s="60"/>
      <c r="F52" s="60"/>
      <c r="G52" s="60"/>
      <c r="H52" s="60"/>
      <c r="I52" s="60"/>
      <c r="J52" s="60"/>
      <c r="K52" s="60"/>
      <c r="L52" s="60"/>
      <c r="M52" s="60"/>
      <c r="N52" s="60"/>
      <c r="O52" s="60"/>
    </row>
    <row r="53" spans="1:15" x14ac:dyDescent="0.25">
      <c r="A53" s="28"/>
      <c r="B53" s="28"/>
      <c r="C53" s="54" t="s">
        <v>208</v>
      </c>
      <c r="D53" s="57"/>
      <c r="E53" s="192"/>
      <c r="F53" s="192"/>
      <c r="G53" s="192"/>
      <c r="H53" s="192"/>
      <c r="I53" s="192"/>
      <c r="J53" s="192"/>
      <c r="K53" s="192"/>
      <c r="L53" s="192"/>
      <c r="M53" s="192"/>
      <c r="N53" s="192"/>
      <c r="O53" s="192"/>
    </row>
    <row r="54" spans="1:15" x14ac:dyDescent="0.25">
      <c r="A54" s="28"/>
      <c r="B54" s="28"/>
      <c r="C54" s="54" t="s">
        <v>209</v>
      </c>
      <c r="D54" s="297"/>
      <c r="E54" s="297"/>
      <c r="F54" s="297"/>
      <c r="G54" s="297"/>
      <c r="H54" s="297"/>
      <c r="I54" s="297"/>
      <c r="J54" s="297"/>
      <c r="K54" s="297"/>
      <c r="L54" s="297"/>
      <c r="M54" s="297"/>
      <c r="N54" s="297"/>
      <c r="O54" s="297"/>
    </row>
    <row r="55" spans="1:15" x14ac:dyDescent="0.25">
      <c r="A55" s="28"/>
      <c r="B55" s="28"/>
      <c r="C55" s="54" t="s">
        <v>205</v>
      </c>
      <c r="D55" s="8">
        <f>D53/100*D54</f>
        <v>0</v>
      </c>
      <c r="E55" s="8">
        <f t="shared" ref="E55" si="66">E53/100*E54</f>
        <v>0</v>
      </c>
      <c r="F55" s="8">
        <f t="shared" ref="F55" si="67">F53/100*F54</f>
        <v>0</v>
      </c>
      <c r="G55" s="8">
        <f t="shared" ref="G55" si="68">G53/100*G54</f>
        <v>0</v>
      </c>
      <c r="H55" s="8">
        <f t="shared" ref="H55" si="69">H53/100*H54</f>
        <v>0</v>
      </c>
      <c r="I55" s="8">
        <f t="shared" ref="I55" si="70">I53/100*I54</f>
        <v>0</v>
      </c>
      <c r="J55" s="8">
        <f t="shared" ref="J55" si="71">J53/100*J54</f>
        <v>0</v>
      </c>
      <c r="K55" s="8">
        <f t="shared" ref="K55" si="72">K53/100*K54</f>
        <v>0</v>
      </c>
      <c r="L55" s="8">
        <f t="shared" ref="L55" si="73">L53/100*L54</f>
        <v>0</v>
      </c>
      <c r="M55" s="8">
        <f t="shared" ref="M55" si="74">M53/100*M54</f>
        <v>0</v>
      </c>
      <c r="N55" s="8">
        <f t="shared" ref="N55" si="75">N53/100*N54</f>
        <v>0</v>
      </c>
      <c r="O55" s="8">
        <f t="shared" ref="O55" si="76">O53/100*O54</f>
        <v>0</v>
      </c>
    </row>
    <row r="56" spans="1:15" x14ac:dyDescent="0.25">
      <c r="A56" s="28"/>
      <c r="B56" s="28"/>
      <c r="C56" s="54" t="s">
        <v>207</v>
      </c>
      <c r="D56" s="51">
        <v>95</v>
      </c>
      <c r="E56" s="51">
        <f>D56</f>
        <v>95</v>
      </c>
      <c r="F56" s="51">
        <f t="shared" ref="F56:O56" si="77">E56</f>
        <v>95</v>
      </c>
      <c r="G56" s="51">
        <f t="shared" si="77"/>
        <v>95</v>
      </c>
      <c r="H56" s="51">
        <f t="shared" si="77"/>
        <v>95</v>
      </c>
      <c r="I56" s="51">
        <f t="shared" si="77"/>
        <v>95</v>
      </c>
      <c r="J56" s="51">
        <f t="shared" si="77"/>
        <v>95</v>
      </c>
      <c r="K56" s="51">
        <f t="shared" si="77"/>
        <v>95</v>
      </c>
      <c r="L56" s="51">
        <f t="shared" si="77"/>
        <v>95</v>
      </c>
      <c r="M56" s="51">
        <f t="shared" si="77"/>
        <v>95</v>
      </c>
      <c r="N56" s="51">
        <f t="shared" si="77"/>
        <v>95</v>
      </c>
      <c r="O56" s="51">
        <f t="shared" si="77"/>
        <v>95</v>
      </c>
    </row>
    <row r="57" spans="1:15" x14ac:dyDescent="0.25">
      <c r="C57" s="54" t="s">
        <v>583</v>
      </c>
      <c r="D57" s="303">
        <f>$D$9*D55</f>
        <v>0</v>
      </c>
      <c r="E57" s="303">
        <f>$E$9*E55</f>
        <v>0</v>
      </c>
      <c r="F57" s="303">
        <f>$F$9*F55</f>
        <v>0</v>
      </c>
      <c r="G57" s="303">
        <f>$G$9*G55</f>
        <v>0</v>
      </c>
      <c r="H57" s="303">
        <f>$H$9*H55</f>
        <v>0</v>
      </c>
      <c r="I57" s="303">
        <f>$I$9*I55</f>
        <v>0</v>
      </c>
      <c r="J57" s="303">
        <f>$J$9*J55</f>
        <v>0</v>
      </c>
      <c r="K57" s="303">
        <f>$K$9*K55</f>
        <v>0</v>
      </c>
      <c r="L57" s="303">
        <f>$L$9*L55</f>
        <v>0</v>
      </c>
      <c r="M57" s="303">
        <f>$M$9*M55</f>
        <v>0</v>
      </c>
      <c r="N57" s="303">
        <f>$N$9*N55</f>
        <v>0</v>
      </c>
      <c r="O57" s="303">
        <f>$O$9*O55</f>
        <v>0</v>
      </c>
    </row>
    <row r="58" spans="1:15" ht="15.75" thickBot="1" x14ac:dyDescent="0.3">
      <c r="C58" s="54" t="s">
        <v>584</v>
      </c>
      <c r="D58" s="301"/>
      <c r="E58" s="301"/>
      <c r="F58" s="301"/>
      <c r="G58" s="301"/>
      <c r="H58" s="301"/>
      <c r="I58" s="301"/>
      <c r="J58" s="301"/>
      <c r="K58" s="301"/>
      <c r="L58" s="301"/>
      <c r="M58" s="301"/>
      <c r="N58" s="301"/>
      <c r="O58" s="301"/>
    </row>
    <row r="59" spans="1:15" ht="15.75" thickBot="1" x14ac:dyDescent="0.3">
      <c r="A59" s="61" t="s">
        <v>217</v>
      </c>
      <c r="B59" s="510"/>
      <c r="C59" s="511"/>
      <c r="D59" s="60"/>
      <c r="E59" s="60"/>
      <c r="F59" s="60"/>
      <c r="G59" s="60"/>
      <c r="H59" s="60"/>
      <c r="I59" s="60"/>
      <c r="J59" s="60"/>
      <c r="K59" s="60"/>
      <c r="L59" s="60"/>
      <c r="M59" s="60"/>
      <c r="N59" s="60"/>
      <c r="O59" s="60"/>
    </row>
    <row r="60" spans="1:15" x14ac:dyDescent="0.25">
      <c r="A60" s="28"/>
      <c r="B60" s="28"/>
      <c r="C60" s="54" t="s">
        <v>208</v>
      </c>
      <c r="D60" s="57"/>
      <c r="E60" s="192"/>
      <c r="F60" s="192"/>
      <c r="G60" s="192"/>
      <c r="H60" s="192"/>
      <c r="I60" s="192"/>
      <c r="J60" s="192"/>
      <c r="K60" s="192"/>
      <c r="L60" s="192"/>
      <c r="M60" s="192"/>
      <c r="N60" s="192"/>
      <c r="O60" s="192"/>
    </row>
    <row r="61" spans="1:15" x14ac:dyDescent="0.25">
      <c r="A61" s="28"/>
      <c r="B61" s="28"/>
      <c r="C61" s="54" t="s">
        <v>209</v>
      </c>
      <c r="D61" s="297"/>
      <c r="E61" s="297"/>
      <c r="F61" s="297"/>
      <c r="G61" s="297"/>
      <c r="H61" s="297"/>
      <c r="I61" s="297"/>
      <c r="J61" s="297"/>
      <c r="K61" s="297"/>
      <c r="L61" s="297"/>
      <c r="M61" s="297"/>
      <c r="N61" s="297"/>
      <c r="O61" s="297"/>
    </row>
    <row r="62" spans="1:15" x14ac:dyDescent="0.25">
      <c r="A62" s="28"/>
      <c r="B62" s="28"/>
      <c r="C62" s="54" t="s">
        <v>205</v>
      </c>
      <c r="D62" s="8">
        <f>D60/100*D61</f>
        <v>0</v>
      </c>
      <c r="E62" s="8">
        <f t="shared" ref="E62" si="78">E60/100*E61</f>
        <v>0</v>
      </c>
      <c r="F62" s="8">
        <f t="shared" ref="F62" si="79">F60/100*F61</f>
        <v>0</v>
      </c>
      <c r="G62" s="8">
        <f t="shared" ref="G62" si="80">G60/100*G61</f>
        <v>0</v>
      </c>
      <c r="H62" s="8">
        <f t="shared" ref="H62" si="81">H60/100*H61</f>
        <v>0</v>
      </c>
      <c r="I62" s="8">
        <f t="shared" ref="I62" si="82">I60/100*I61</f>
        <v>0</v>
      </c>
      <c r="J62" s="8">
        <f t="shared" ref="J62" si="83">J60/100*J61</f>
        <v>0</v>
      </c>
      <c r="K62" s="8">
        <f t="shared" ref="K62" si="84">K60/100*K61</f>
        <v>0</v>
      </c>
      <c r="L62" s="8">
        <f t="shared" ref="L62" si="85">L60/100*L61</f>
        <v>0</v>
      </c>
      <c r="M62" s="8">
        <f t="shared" ref="M62" si="86">M60/100*M61</f>
        <v>0</v>
      </c>
      <c r="N62" s="8">
        <f t="shared" ref="N62" si="87">N60/100*N61</f>
        <v>0</v>
      </c>
      <c r="O62" s="8">
        <f t="shared" ref="O62" si="88">O60/100*O61</f>
        <v>0</v>
      </c>
    </row>
    <row r="63" spans="1:15" x14ac:dyDescent="0.25">
      <c r="A63" s="28"/>
      <c r="B63" s="28"/>
      <c r="C63" s="54" t="s">
        <v>207</v>
      </c>
      <c r="D63" s="51">
        <v>95</v>
      </c>
      <c r="E63" s="51">
        <f>D63</f>
        <v>95</v>
      </c>
      <c r="F63" s="51">
        <f t="shared" ref="F63:O63" si="89">E63</f>
        <v>95</v>
      </c>
      <c r="G63" s="51">
        <f t="shared" si="89"/>
        <v>95</v>
      </c>
      <c r="H63" s="51">
        <f t="shared" si="89"/>
        <v>95</v>
      </c>
      <c r="I63" s="51">
        <f t="shared" si="89"/>
        <v>95</v>
      </c>
      <c r="J63" s="51">
        <f t="shared" si="89"/>
        <v>95</v>
      </c>
      <c r="K63" s="51">
        <f t="shared" si="89"/>
        <v>95</v>
      </c>
      <c r="L63" s="51">
        <f t="shared" si="89"/>
        <v>95</v>
      </c>
      <c r="M63" s="51">
        <f t="shared" si="89"/>
        <v>95</v>
      </c>
      <c r="N63" s="51">
        <f t="shared" si="89"/>
        <v>95</v>
      </c>
      <c r="O63" s="51">
        <f t="shared" si="89"/>
        <v>95</v>
      </c>
    </row>
    <row r="64" spans="1:15" x14ac:dyDescent="0.25">
      <c r="C64" s="54" t="s">
        <v>583</v>
      </c>
      <c r="D64" s="303">
        <f>$D$9*D62</f>
        <v>0</v>
      </c>
      <c r="E64" s="303">
        <f>$E$9*E62</f>
        <v>0</v>
      </c>
      <c r="F64" s="303">
        <f>$F$9*F62</f>
        <v>0</v>
      </c>
      <c r="G64" s="303">
        <f>$G$9*G62</f>
        <v>0</v>
      </c>
      <c r="H64" s="303">
        <f>$H$9*H62</f>
        <v>0</v>
      </c>
      <c r="I64" s="303">
        <f>$I$9*I62</f>
        <v>0</v>
      </c>
      <c r="J64" s="303">
        <f>$J$9*J62</f>
        <v>0</v>
      </c>
      <c r="K64" s="303">
        <f>$K$9*K62</f>
        <v>0</v>
      </c>
      <c r="L64" s="303">
        <f>$L$9*L62</f>
        <v>0</v>
      </c>
      <c r="M64" s="303">
        <f>$M$9*M62</f>
        <v>0</v>
      </c>
      <c r="N64" s="303">
        <f>$N$9*N62</f>
        <v>0</v>
      </c>
      <c r="O64" s="303">
        <f>$O$9*O62</f>
        <v>0</v>
      </c>
    </row>
    <row r="65" spans="1:15" ht="15.75" thickBot="1" x14ac:dyDescent="0.3">
      <c r="C65" s="54" t="s">
        <v>584</v>
      </c>
      <c r="D65" s="301"/>
      <c r="E65" s="301"/>
      <c r="F65" s="301"/>
      <c r="G65" s="301"/>
      <c r="H65" s="301"/>
      <c r="I65" s="301"/>
      <c r="J65" s="301"/>
      <c r="K65" s="301"/>
      <c r="L65" s="301"/>
      <c r="M65" s="301"/>
      <c r="N65" s="301"/>
      <c r="O65" s="301"/>
    </row>
    <row r="66" spans="1:15" ht="15.75" thickBot="1" x14ac:dyDescent="0.3">
      <c r="A66" s="61" t="s">
        <v>218</v>
      </c>
      <c r="B66" s="510"/>
      <c r="C66" s="511"/>
      <c r="D66" s="60"/>
      <c r="E66" s="60"/>
      <c r="F66" s="60"/>
      <c r="G66" s="60"/>
      <c r="H66" s="60"/>
      <c r="I66" s="60"/>
      <c r="J66" s="60"/>
      <c r="K66" s="60"/>
      <c r="L66" s="60"/>
      <c r="M66" s="60"/>
      <c r="N66" s="60"/>
      <c r="O66" s="60"/>
    </row>
    <row r="67" spans="1:15" x14ac:dyDescent="0.25">
      <c r="A67" s="28"/>
      <c r="B67" s="28"/>
      <c r="C67" s="54" t="s">
        <v>208</v>
      </c>
      <c r="D67" s="57"/>
      <c r="E67" s="192"/>
      <c r="F67" s="192"/>
      <c r="G67" s="192"/>
      <c r="H67" s="192"/>
      <c r="I67" s="192"/>
      <c r="J67" s="192"/>
      <c r="K67" s="192"/>
      <c r="L67" s="192"/>
      <c r="M67" s="192"/>
      <c r="N67" s="192"/>
      <c r="O67" s="192"/>
    </row>
    <row r="68" spans="1:15" x14ac:dyDescent="0.25">
      <c r="A68" s="28"/>
      <c r="B68" s="28"/>
      <c r="C68" s="54" t="s">
        <v>209</v>
      </c>
      <c r="D68" s="297"/>
      <c r="E68" s="297"/>
      <c r="F68" s="297"/>
      <c r="G68" s="297"/>
      <c r="H68" s="297"/>
      <c r="I68" s="297"/>
      <c r="J68" s="297"/>
      <c r="K68" s="297"/>
      <c r="L68" s="297"/>
      <c r="M68" s="297"/>
      <c r="N68" s="297"/>
      <c r="O68" s="297"/>
    </row>
    <row r="69" spans="1:15" x14ac:dyDescent="0.25">
      <c r="A69" s="28"/>
      <c r="B69" s="28"/>
      <c r="C69" s="54" t="s">
        <v>205</v>
      </c>
      <c r="D69" s="8">
        <f>D67/100*D68</f>
        <v>0</v>
      </c>
      <c r="E69" s="8">
        <f t="shared" ref="E69" si="90">E67/100*E68</f>
        <v>0</v>
      </c>
      <c r="F69" s="8">
        <f t="shared" ref="F69" si="91">F67/100*F68</f>
        <v>0</v>
      </c>
      <c r="G69" s="8">
        <f t="shared" ref="G69" si="92">G67/100*G68</f>
        <v>0</v>
      </c>
      <c r="H69" s="8">
        <f t="shared" ref="H69" si="93">H67/100*H68</f>
        <v>0</v>
      </c>
      <c r="I69" s="8">
        <f t="shared" ref="I69" si="94">I67/100*I68</f>
        <v>0</v>
      </c>
      <c r="J69" s="8">
        <f t="shared" ref="J69" si="95">J67/100*J68</f>
        <v>0</v>
      </c>
      <c r="K69" s="8">
        <f t="shared" ref="K69" si="96">K67/100*K68</f>
        <v>0</v>
      </c>
      <c r="L69" s="8">
        <f t="shared" ref="L69" si="97">L67/100*L68</f>
        <v>0</v>
      </c>
      <c r="M69" s="8">
        <f t="shared" ref="M69" si="98">M67/100*M68</f>
        <v>0</v>
      </c>
      <c r="N69" s="8">
        <f t="shared" ref="N69" si="99">N67/100*N68</f>
        <v>0</v>
      </c>
      <c r="O69" s="8">
        <f t="shared" ref="O69" si="100">O67/100*O68</f>
        <v>0</v>
      </c>
    </row>
    <row r="70" spans="1:15" x14ac:dyDescent="0.25">
      <c r="A70" s="28"/>
      <c r="B70" s="28"/>
      <c r="C70" s="54" t="s">
        <v>207</v>
      </c>
      <c r="D70" s="51">
        <v>95</v>
      </c>
      <c r="E70" s="51">
        <f>D70</f>
        <v>95</v>
      </c>
      <c r="F70" s="51">
        <f t="shared" ref="F70:O70" si="101">E70</f>
        <v>95</v>
      </c>
      <c r="G70" s="51">
        <f t="shared" si="101"/>
        <v>95</v>
      </c>
      <c r="H70" s="51">
        <f t="shared" si="101"/>
        <v>95</v>
      </c>
      <c r="I70" s="51">
        <f t="shared" si="101"/>
        <v>95</v>
      </c>
      <c r="J70" s="51">
        <f t="shared" si="101"/>
        <v>95</v>
      </c>
      <c r="K70" s="51">
        <f t="shared" si="101"/>
        <v>95</v>
      </c>
      <c r="L70" s="51">
        <f t="shared" si="101"/>
        <v>95</v>
      </c>
      <c r="M70" s="51">
        <f t="shared" si="101"/>
        <v>95</v>
      </c>
      <c r="N70" s="51">
        <f t="shared" si="101"/>
        <v>95</v>
      </c>
      <c r="O70" s="51">
        <f t="shared" si="101"/>
        <v>95</v>
      </c>
    </row>
    <row r="71" spans="1:15" x14ac:dyDescent="0.25">
      <c r="C71" s="54" t="s">
        <v>583</v>
      </c>
      <c r="D71" s="303">
        <f>$D$9*D69</f>
        <v>0</v>
      </c>
      <c r="E71" s="303">
        <f>$E$9*E69</f>
        <v>0</v>
      </c>
      <c r="F71" s="303">
        <f>$F$9*F69</f>
        <v>0</v>
      </c>
      <c r="G71" s="303">
        <f>$G$9*G69</f>
        <v>0</v>
      </c>
      <c r="H71" s="303">
        <f>$H$9*H69</f>
        <v>0</v>
      </c>
      <c r="I71" s="303">
        <f>$I$9*I69</f>
        <v>0</v>
      </c>
      <c r="J71" s="303">
        <f>$J$9*J69</f>
        <v>0</v>
      </c>
      <c r="K71" s="303">
        <f>$K$9*K69</f>
        <v>0</v>
      </c>
      <c r="L71" s="303">
        <f>$L$9*L69</f>
        <v>0</v>
      </c>
      <c r="M71" s="303">
        <f>$M$9*M69</f>
        <v>0</v>
      </c>
      <c r="N71" s="303">
        <f>$N$9*N69</f>
        <v>0</v>
      </c>
      <c r="O71" s="303">
        <f>$O$9*O69</f>
        <v>0</v>
      </c>
    </row>
    <row r="72" spans="1:15" ht="15.75" thickBot="1" x14ac:dyDescent="0.3">
      <c r="C72" s="54" t="s">
        <v>584</v>
      </c>
      <c r="D72" s="301"/>
      <c r="E72" s="301"/>
      <c r="F72" s="301"/>
      <c r="G72" s="301"/>
      <c r="H72" s="301"/>
      <c r="I72" s="301"/>
      <c r="J72" s="301"/>
      <c r="K72" s="301"/>
      <c r="L72" s="301"/>
      <c r="M72" s="301"/>
      <c r="N72" s="301"/>
      <c r="O72" s="301"/>
    </row>
    <row r="73" spans="1:15" ht="15.75" thickBot="1" x14ac:dyDescent="0.3">
      <c r="A73" s="61" t="s">
        <v>219</v>
      </c>
      <c r="B73" s="510"/>
      <c r="C73" s="511"/>
      <c r="D73" s="60"/>
      <c r="E73" s="60"/>
      <c r="F73" s="60"/>
      <c r="G73" s="60"/>
      <c r="H73" s="60"/>
      <c r="I73" s="60"/>
      <c r="J73" s="60"/>
      <c r="K73" s="60"/>
      <c r="L73" s="60"/>
      <c r="M73" s="60"/>
      <c r="N73" s="60"/>
      <c r="O73" s="60"/>
    </row>
    <row r="74" spans="1:15" x14ac:dyDescent="0.25">
      <c r="A74" s="28"/>
      <c r="B74" s="28"/>
      <c r="C74" s="54" t="s">
        <v>208</v>
      </c>
      <c r="D74" s="57"/>
      <c r="E74" s="192"/>
      <c r="F74" s="192"/>
      <c r="G74" s="192"/>
      <c r="H74" s="192"/>
      <c r="I74" s="192"/>
      <c r="J74" s="192"/>
      <c r="K74" s="192"/>
      <c r="L74" s="192"/>
      <c r="M74" s="192"/>
      <c r="N74" s="192"/>
      <c r="O74" s="192"/>
    </row>
    <row r="75" spans="1:15" x14ac:dyDescent="0.25">
      <c r="A75" s="28"/>
      <c r="B75" s="28"/>
      <c r="C75" s="54" t="s">
        <v>209</v>
      </c>
      <c r="D75" s="297"/>
      <c r="E75" s="297"/>
      <c r="F75" s="297"/>
      <c r="G75" s="297"/>
      <c r="H75" s="297"/>
      <c r="I75" s="297"/>
      <c r="J75" s="297"/>
      <c r="K75" s="297"/>
      <c r="L75" s="297"/>
      <c r="M75" s="297"/>
      <c r="N75" s="297"/>
      <c r="O75" s="297"/>
    </row>
    <row r="76" spans="1:15" x14ac:dyDescent="0.25">
      <c r="A76" s="28"/>
      <c r="B76" s="28"/>
      <c r="C76" s="54" t="s">
        <v>205</v>
      </c>
      <c r="D76" s="8">
        <f>D74/100*D75</f>
        <v>0</v>
      </c>
      <c r="E76" s="8">
        <f t="shared" ref="E76" si="102">E74/100*E75</f>
        <v>0</v>
      </c>
      <c r="F76" s="8">
        <f t="shared" ref="F76" si="103">F74/100*F75</f>
        <v>0</v>
      </c>
      <c r="G76" s="8">
        <f t="shared" ref="G76" si="104">G74/100*G75</f>
        <v>0</v>
      </c>
      <c r="H76" s="8">
        <f t="shared" ref="H76" si="105">H74/100*H75</f>
        <v>0</v>
      </c>
      <c r="I76" s="8">
        <f t="shared" ref="I76" si="106">I74/100*I75</f>
        <v>0</v>
      </c>
      <c r="J76" s="8">
        <f t="shared" ref="J76" si="107">J74/100*J75</f>
        <v>0</v>
      </c>
      <c r="K76" s="8">
        <f t="shared" ref="K76" si="108">K74/100*K75</f>
        <v>0</v>
      </c>
      <c r="L76" s="8">
        <f t="shared" ref="L76" si="109">L74/100*L75</f>
        <v>0</v>
      </c>
      <c r="M76" s="8">
        <f t="shared" ref="M76" si="110">M74/100*M75</f>
        <v>0</v>
      </c>
      <c r="N76" s="8">
        <f t="shared" ref="N76" si="111">N74/100*N75</f>
        <v>0</v>
      </c>
      <c r="O76" s="8">
        <f t="shared" ref="O76" si="112">O74/100*O75</f>
        <v>0</v>
      </c>
    </row>
    <row r="77" spans="1:15" x14ac:dyDescent="0.25">
      <c r="A77" s="28"/>
      <c r="B77" s="28"/>
      <c r="C77" s="54" t="s">
        <v>207</v>
      </c>
      <c r="D77" s="51">
        <v>95</v>
      </c>
      <c r="E77" s="51">
        <f>D77</f>
        <v>95</v>
      </c>
      <c r="F77" s="51">
        <f t="shared" ref="F77:O77" si="113">E77</f>
        <v>95</v>
      </c>
      <c r="G77" s="51">
        <f t="shared" si="113"/>
        <v>95</v>
      </c>
      <c r="H77" s="51">
        <f t="shared" si="113"/>
        <v>95</v>
      </c>
      <c r="I77" s="51">
        <f t="shared" si="113"/>
        <v>95</v>
      </c>
      <c r="J77" s="51">
        <f t="shared" si="113"/>
        <v>95</v>
      </c>
      <c r="K77" s="51">
        <f t="shared" si="113"/>
        <v>95</v>
      </c>
      <c r="L77" s="51">
        <f t="shared" si="113"/>
        <v>95</v>
      </c>
      <c r="M77" s="51">
        <f t="shared" si="113"/>
        <v>95</v>
      </c>
      <c r="N77" s="51">
        <f t="shared" si="113"/>
        <v>95</v>
      </c>
      <c r="O77" s="51">
        <f t="shared" si="113"/>
        <v>95</v>
      </c>
    </row>
    <row r="78" spans="1:15" x14ac:dyDescent="0.25">
      <c r="C78" s="54" t="s">
        <v>583</v>
      </c>
      <c r="D78" s="303">
        <f>$D$9*D76</f>
        <v>0</v>
      </c>
      <c r="E78" s="303">
        <f>$E$9*E76</f>
        <v>0</v>
      </c>
      <c r="F78" s="303">
        <f>$F$9*F76</f>
        <v>0</v>
      </c>
      <c r="G78" s="303">
        <f>$G$9*G76</f>
        <v>0</v>
      </c>
      <c r="H78" s="303">
        <f>$H$9*H76</f>
        <v>0</v>
      </c>
      <c r="I78" s="303">
        <f>$I$9*I76</f>
        <v>0</v>
      </c>
      <c r="J78" s="303">
        <f>$J$9*J76</f>
        <v>0</v>
      </c>
      <c r="K78" s="303">
        <f>$K$9*K76</f>
        <v>0</v>
      </c>
      <c r="L78" s="303">
        <f>$L$9*L76</f>
        <v>0</v>
      </c>
      <c r="M78" s="303">
        <f>$M$9*M76</f>
        <v>0</v>
      </c>
      <c r="N78" s="303">
        <f>$N$9*N76</f>
        <v>0</v>
      </c>
      <c r="O78" s="303">
        <f>$O$9*O76</f>
        <v>0</v>
      </c>
    </row>
    <row r="79" spans="1:15" ht="15.75" thickBot="1" x14ac:dyDescent="0.3">
      <c r="C79" s="54" t="s">
        <v>584</v>
      </c>
      <c r="D79" s="301"/>
      <c r="E79" s="301"/>
      <c r="F79" s="301"/>
      <c r="G79" s="301"/>
      <c r="H79" s="301"/>
      <c r="I79" s="301"/>
      <c r="J79" s="301"/>
      <c r="K79" s="301"/>
      <c r="L79" s="301"/>
      <c r="M79" s="301"/>
      <c r="N79" s="301"/>
      <c r="O79" s="301"/>
    </row>
    <row r="80" spans="1:15" ht="15.75" thickBot="1" x14ac:dyDescent="0.3">
      <c r="A80" s="61" t="s">
        <v>220</v>
      </c>
      <c r="B80" s="510"/>
      <c r="C80" s="511"/>
      <c r="D80" s="60"/>
      <c r="E80" s="60"/>
      <c r="F80" s="60"/>
      <c r="G80" s="60"/>
      <c r="H80" s="60"/>
      <c r="I80" s="60"/>
      <c r="J80" s="60"/>
      <c r="K80" s="60"/>
      <c r="L80" s="60"/>
      <c r="M80" s="60"/>
      <c r="N80" s="60"/>
      <c r="O80" s="60"/>
    </row>
    <row r="81" spans="1:15" x14ac:dyDescent="0.25">
      <c r="A81" s="28"/>
      <c r="B81" s="28"/>
      <c r="C81" s="54" t="s">
        <v>208</v>
      </c>
      <c r="D81" s="57"/>
      <c r="E81" s="192"/>
      <c r="F81" s="192"/>
      <c r="G81" s="192"/>
      <c r="H81" s="192"/>
      <c r="I81" s="192"/>
      <c r="J81" s="192"/>
      <c r="K81" s="192"/>
      <c r="L81" s="192"/>
      <c r="M81" s="192"/>
      <c r="N81" s="192"/>
      <c r="O81" s="192"/>
    </row>
    <row r="82" spans="1:15" x14ac:dyDescent="0.25">
      <c r="A82" s="28"/>
      <c r="B82" s="28"/>
      <c r="C82" s="54" t="s">
        <v>209</v>
      </c>
      <c r="D82" s="297"/>
      <c r="E82" s="297"/>
      <c r="F82" s="297"/>
      <c r="G82" s="297"/>
      <c r="H82" s="297"/>
      <c r="I82" s="297"/>
      <c r="J82" s="297"/>
      <c r="K82" s="297"/>
      <c r="L82" s="297"/>
      <c r="M82" s="297"/>
      <c r="N82" s="297"/>
      <c r="O82" s="297"/>
    </row>
    <row r="83" spans="1:15" x14ac:dyDescent="0.25">
      <c r="A83" s="28"/>
      <c r="B83" s="28"/>
      <c r="C83" s="54" t="s">
        <v>205</v>
      </c>
      <c r="D83" s="8">
        <f>D81/100*D82</f>
        <v>0</v>
      </c>
      <c r="E83" s="8">
        <f t="shared" ref="E83" si="114">E81/100*E82</f>
        <v>0</v>
      </c>
      <c r="F83" s="8">
        <f t="shared" ref="F83" si="115">F81/100*F82</f>
        <v>0</v>
      </c>
      <c r="G83" s="8">
        <f t="shared" ref="G83" si="116">G81/100*G82</f>
        <v>0</v>
      </c>
      <c r="H83" s="8">
        <f t="shared" ref="H83" si="117">H81/100*H82</f>
        <v>0</v>
      </c>
      <c r="I83" s="8">
        <f t="shared" ref="I83" si="118">I81/100*I82</f>
        <v>0</v>
      </c>
      <c r="J83" s="8">
        <f t="shared" ref="J83" si="119">J81/100*J82</f>
        <v>0</v>
      </c>
      <c r="K83" s="8">
        <f t="shared" ref="K83" si="120">K81/100*K82</f>
        <v>0</v>
      </c>
      <c r="L83" s="8">
        <f t="shared" ref="L83" si="121">L81/100*L82</f>
        <v>0</v>
      </c>
      <c r="M83" s="8">
        <f t="shared" ref="M83" si="122">M81/100*M82</f>
        <v>0</v>
      </c>
      <c r="N83" s="8">
        <f t="shared" ref="N83" si="123">N81/100*N82</f>
        <v>0</v>
      </c>
      <c r="O83" s="8">
        <f t="shared" ref="O83" si="124">O81/100*O82</f>
        <v>0</v>
      </c>
    </row>
    <row r="84" spans="1:15" x14ac:dyDescent="0.25">
      <c r="A84" s="28"/>
      <c r="B84" s="28"/>
      <c r="C84" s="54" t="s">
        <v>207</v>
      </c>
      <c r="D84" s="51">
        <v>95</v>
      </c>
      <c r="E84" s="51">
        <f>D84</f>
        <v>95</v>
      </c>
      <c r="F84" s="51">
        <f t="shared" ref="F84:O84" si="125">E84</f>
        <v>95</v>
      </c>
      <c r="G84" s="51">
        <f t="shared" si="125"/>
        <v>95</v>
      </c>
      <c r="H84" s="51">
        <f t="shared" si="125"/>
        <v>95</v>
      </c>
      <c r="I84" s="51">
        <f t="shared" si="125"/>
        <v>95</v>
      </c>
      <c r="J84" s="51">
        <f t="shared" si="125"/>
        <v>95</v>
      </c>
      <c r="K84" s="51">
        <f t="shared" si="125"/>
        <v>95</v>
      </c>
      <c r="L84" s="51">
        <f t="shared" si="125"/>
        <v>95</v>
      </c>
      <c r="M84" s="51">
        <f t="shared" si="125"/>
        <v>95</v>
      </c>
      <c r="N84" s="51">
        <f t="shared" si="125"/>
        <v>95</v>
      </c>
      <c r="O84" s="51">
        <f t="shared" si="125"/>
        <v>95</v>
      </c>
    </row>
    <row r="85" spans="1:15" x14ac:dyDescent="0.25">
      <c r="C85" s="54" t="s">
        <v>583</v>
      </c>
      <c r="D85" s="303">
        <f>$D$9*D83</f>
        <v>0</v>
      </c>
      <c r="E85" s="303">
        <f>$E$9*E83</f>
        <v>0</v>
      </c>
      <c r="F85" s="303">
        <f>$F$9*F83</f>
        <v>0</v>
      </c>
      <c r="G85" s="303">
        <f>$G$9*G83</f>
        <v>0</v>
      </c>
      <c r="H85" s="303">
        <f>$H$9*H83</f>
        <v>0</v>
      </c>
      <c r="I85" s="303">
        <f>$I$9*I83</f>
        <v>0</v>
      </c>
      <c r="J85" s="303">
        <f>$J$9*J83</f>
        <v>0</v>
      </c>
      <c r="K85" s="303">
        <f>$K$9*K83</f>
        <v>0</v>
      </c>
      <c r="L85" s="303">
        <f>$L$9*L83</f>
        <v>0</v>
      </c>
      <c r="M85" s="303">
        <f>$M$9*M83</f>
        <v>0</v>
      </c>
      <c r="N85" s="303">
        <f>$N$9*N83</f>
        <v>0</v>
      </c>
      <c r="O85" s="303">
        <f>$O$9*O83</f>
        <v>0</v>
      </c>
    </row>
    <row r="86" spans="1:15" ht="15.75" thickBot="1" x14ac:dyDescent="0.3">
      <c r="C86" s="54" t="s">
        <v>584</v>
      </c>
      <c r="D86" s="301"/>
      <c r="E86" s="301"/>
      <c r="F86" s="301"/>
      <c r="G86" s="301"/>
      <c r="H86" s="301"/>
      <c r="I86" s="301"/>
      <c r="J86" s="301"/>
      <c r="K86" s="301"/>
      <c r="L86" s="301"/>
      <c r="M86" s="301"/>
      <c r="N86" s="301"/>
      <c r="O86" s="301"/>
    </row>
    <row r="87" spans="1:15" ht="15.75" thickBot="1" x14ac:dyDescent="0.3">
      <c r="A87" s="61" t="s">
        <v>221</v>
      </c>
      <c r="B87" s="510"/>
      <c r="C87" s="511"/>
      <c r="D87" s="60"/>
      <c r="E87" s="60"/>
      <c r="F87" s="60"/>
      <c r="G87" s="60"/>
      <c r="H87" s="60"/>
      <c r="I87" s="60"/>
      <c r="J87" s="60"/>
      <c r="K87" s="60"/>
      <c r="L87" s="60"/>
      <c r="M87" s="60"/>
      <c r="N87" s="60"/>
      <c r="O87" s="60"/>
    </row>
    <row r="88" spans="1:15" x14ac:dyDescent="0.25">
      <c r="A88" s="28"/>
      <c r="B88" s="28"/>
      <c r="C88" s="54" t="s">
        <v>208</v>
      </c>
      <c r="D88" s="57"/>
      <c r="E88" s="192"/>
      <c r="F88" s="192"/>
      <c r="G88" s="192"/>
      <c r="H88" s="192"/>
      <c r="I88" s="192"/>
      <c r="J88" s="192"/>
      <c r="K88" s="192"/>
      <c r="L88" s="192"/>
      <c r="M88" s="192"/>
      <c r="N88" s="192"/>
      <c r="O88" s="192"/>
    </row>
    <row r="89" spans="1:15" x14ac:dyDescent="0.25">
      <c r="A89" s="28"/>
      <c r="B89" s="28"/>
      <c r="C89" s="54" t="s">
        <v>209</v>
      </c>
      <c r="D89" s="297"/>
      <c r="E89" s="297"/>
      <c r="F89" s="297"/>
      <c r="G89" s="297"/>
      <c r="H89" s="297"/>
      <c r="I89" s="297"/>
      <c r="J89" s="297"/>
      <c r="K89" s="297"/>
      <c r="L89" s="297"/>
      <c r="M89" s="297"/>
      <c r="N89" s="297"/>
      <c r="O89" s="297"/>
    </row>
    <row r="90" spans="1:15" x14ac:dyDescent="0.25">
      <c r="A90" s="28"/>
      <c r="B90" s="28"/>
      <c r="C90" s="54" t="s">
        <v>205</v>
      </c>
      <c r="D90" s="8">
        <f>D88/100*D89</f>
        <v>0</v>
      </c>
      <c r="E90" s="8">
        <f t="shared" ref="E90" si="126">E88/100*E89</f>
        <v>0</v>
      </c>
      <c r="F90" s="8">
        <f t="shared" ref="F90" si="127">F88/100*F89</f>
        <v>0</v>
      </c>
      <c r="G90" s="8">
        <f t="shared" ref="G90" si="128">G88/100*G89</f>
        <v>0</v>
      </c>
      <c r="H90" s="8">
        <f t="shared" ref="H90" si="129">H88/100*H89</f>
        <v>0</v>
      </c>
      <c r="I90" s="8">
        <f t="shared" ref="I90" si="130">I88/100*I89</f>
        <v>0</v>
      </c>
      <c r="J90" s="8">
        <f t="shared" ref="J90" si="131">J88/100*J89</f>
        <v>0</v>
      </c>
      <c r="K90" s="8">
        <f t="shared" ref="K90" si="132">K88/100*K89</f>
        <v>0</v>
      </c>
      <c r="L90" s="8">
        <f t="shared" ref="L90" si="133">L88/100*L89</f>
        <v>0</v>
      </c>
      <c r="M90" s="8">
        <f t="shared" ref="M90" si="134">M88/100*M89</f>
        <v>0</v>
      </c>
      <c r="N90" s="8">
        <f t="shared" ref="N90" si="135">N88/100*N89</f>
        <v>0</v>
      </c>
      <c r="O90" s="8">
        <f t="shared" ref="O90" si="136">O88/100*O89</f>
        <v>0</v>
      </c>
    </row>
    <row r="91" spans="1:15" x14ac:dyDescent="0.25">
      <c r="A91" s="28"/>
      <c r="B91" s="28"/>
      <c r="C91" s="54" t="s">
        <v>207</v>
      </c>
      <c r="D91" s="51">
        <v>95</v>
      </c>
      <c r="E91" s="51">
        <f>D91</f>
        <v>95</v>
      </c>
      <c r="F91" s="51">
        <f t="shared" ref="F91:O91" si="137">E91</f>
        <v>95</v>
      </c>
      <c r="G91" s="51">
        <f t="shared" si="137"/>
        <v>95</v>
      </c>
      <c r="H91" s="51">
        <f t="shared" si="137"/>
        <v>95</v>
      </c>
      <c r="I91" s="51">
        <f t="shared" si="137"/>
        <v>95</v>
      </c>
      <c r="J91" s="51">
        <f t="shared" si="137"/>
        <v>95</v>
      </c>
      <c r="K91" s="51">
        <f t="shared" si="137"/>
        <v>95</v>
      </c>
      <c r="L91" s="51">
        <f t="shared" si="137"/>
        <v>95</v>
      </c>
      <c r="M91" s="51">
        <f t="shared" si="137"/>
        <v>95</v>
      </c>
      <c r="N91" s="51">
        <f t="shared" si="137"/>
        <v>95</v>
      </c>
      <c r="O91" s="51">
        <f t="shared" si="137"/>
        <v>95</v>
      </c>
    </row>
    <row r="92" spans="1:15" x14ac:dyDescent="0.25">
      <c r="C92" s="54" t="s">
        <v>583</v>
      </c>
      <c r="D92" s="303">
        <f>$D$9*D90</f>
        <v>0</v>
      </c>
      <c r="E92" s="303">
        <f>$E$9*E90</f>
        <v>0</v>
      </c>
      <c r="F92" s="303">
        <f>$F$9*F90</f>
        <v>0</v>
      </c>
      <c r="G92" s="303">
        <f>$G$9*G90</f>
        <v>0</v>
      </c>
      <c r="H92" s="303">
        <f>$H$9*H90</f>
        <v>0</v>
      </c>
      <c r="I92" s="303">
        <f>$I$9*I90</f>
        <v>0</v>
      </c>
      <c r="J92" s="303">
        <f>$J$9*J90</f>
        <v>0</v>
      </c>
      <c r="K92" s="303">
        <f>$K$9*K90</f>
        <v>0</v>
      </c>
      <c r="L92" s="303">
        <f>$L$9*L90</f>
        <v>0</v>
      </c>
      <c r="M92" s="303">
        <f>$M$9*M90</f>
        <v>0</v>
      </c>
      <c r="N92" s="303">
        <f>$N$9*N90</f>
        <v>0</v>
      </c>
      <c r="O92" s="303">
        <f>$O$9*O90</f>
        <v>0</v>
      </c>
    </row>
    <row r="93" spans="1:15" ht="15.75" thickBot="1" x14ac:dyDescent="0.3">
      <c r="C93" s="54" t="s">
        <v>584</v>
      </c>
      <c r="D93" s="301"/>
      <c r="E93" s="301"/>
      <c r="F93" s="301"/>
      <c r="G93" s="301"/>
      <c r="H93" s="301"/>
      <c r="I93" s="301"/>
      <c r="J93" s="301"/>
      <c r="K93" s="301"/>
      <c r="L93" s="301"/>
      <c r="M93" s="301"/>
      <c r="N93" s="301"/>
      <c r="O93" s="301"/>
    </row>
    <row r="94" spans="1:15" ht="15.75" thickBot="1" x14ac:dyDescent="0.3">
      <c r="A94" s="61" t="s">
        <v>222</v>
      </c>
      <c r="B94" s="510"/>
      <c r="C94" s="511"/>
      <c r="D94" s="60"/>
      <c r="E94" s="60"/>
      <c r="F94" s="60"/>
      <c r="G94" s="60"/>
      <c r="H94" s="60"/>
      <c r="I94" s="60"/>
      <c r="J94" s="60"/>
      <c r="K94" s="60"/>
      <c r="L94" s="60"/>
      <c r="M94" s="60"/>
      <c r="N94" s="60"/>
      <c r="O94" s="60"/>
    </row>
    <row r="95" spans="1:15" x14ac:dyDescent="0.25">
      <c r="A95" s="28"/>
      <c r="B95" s="28"/>
      <c r="C95" s="54" t="s">
        <v>208</v>
      </c>
      <c r="D95" s="57"/>
      <c r="E95" s="192"/>
      <c r="F95" s="192"/>
      <c r="G95" s="192"/>
      <c r="H95" s="192"/>
      <c r="I95" s="192"/>
      <c r="J95" s="192"/>
      <c r="K95" s="192"/>
      <c r="L95" s="192"/>
      <c r="M95" s="192"/>
      <c r="N95" s="192"/>
      <c r="O95" s="192"/>
    </row>
    <row r="96" spans="1:15" x14ac:dyDescent="0.25">
      <c r="A96" s="28"/>
      <c r="B96" s="28"/>
      <c r="C96" s="54" t="s">
        <v>209</v>
      </c>
      <c r="D96" s="297"/>
      <c r="E96" s="297"/>
      <c r="F96" s="297"/>
      <c r="G96" s="297"/>
      <c r="H96" s="297"/>
      <c r="I96" s="297"/>
      <c r="J96" s="297"/>
      <c r="K96" s="297"/>
      <c r="L96" s="297"/>
      <c r="M96" s="297"/>
      <c r="N96" s="297"/>
      <c r="O96" s="297"/>
    </row>
    <row r="97" spans="1:15" x14ac:dyDescent="0.25">
      <c r="A97" s="28"/>
      <c r="B97" s="28"/>
      <c r="C97" s="54" t="s">
        <v>205</v>
      </c>
      <c r="D97" s="8">
        <f>D95/100*D96</f>
        <v>0</v>
      </c>
      <c r="E97" s="8">
        <f t="shared" ref="E97" si="138">E95/100*E96</f>
        <v>0</v>
      </c>
      <c r="F97" s="8">
        <f t="shared" ref="F97" si="139">F95/100*F96</f>
        <v>0</v>
      </c>
      <c r="G97" s="8">
        <f t="shared" ref="G97" si="140">G95/100*G96</f>
        <v>0</v>
      </c>
      <c r="H97" s="8">
        <f t="shared" ref="H97" si="141">H95/100*H96</f>
        <v>0</v>
      </c>
      <c r="I97" s="8">
        <f t="shared" ref="I97" si="142">I95/100*I96</f>
        <v>0</v>
      </c>
      <c r="J97" s="8">
        <f t="shared" ref="J97" si="143">J95/100*J96</f>
        <v>0</v>
      </c>
      <c r="K97" s="8">
        <f t="shared" ref="K97" si="144">K95/100*K96</f>
        <v>0</v>
      </c>
      <c r="L97" s="8">
        <f t="shared" ref="L97" si="145">L95/100*L96</f>
        <v>0</v>
      </c>
      <c r="M97" s="8">
        <f t="shared" ref="M97" si="146">M95/100*M96</f>
        <v>0</v>
      </c>
      <c r="N97" s="8">
        <f t="shared" ref="N97" si="147">N95/100*N96</f>
        <v>0</v>
      </c>
      <c r="O97" s="8">
        <f t="shared" ref="O97" si="148">O95/100*O96</f>
        <v>0</v>
      </c>
    </row>
    <row r="98" spans="1:15" x14ac:dyDescent="0.25">
      <c r="A98" s="28"/>
      <c r="B98" s="28"/>
      <c r="C98" s="54" t="s">
        <v>207</v>
      </c>
      <c r="D98" s="51">
        <v>95</v>
      </c>
      <c r="E98" s="51">
        <f>D98</f>
        <v>95</v>
      </c>
      <c r="F98" s="51">
        <f t="shared" ref="F98:O98" si="149">E98</f>
        <v>95</v>
      </c>
      <c r="G98" s="51">
        <f t="shared" si="149"/>
        <v>95</v>
      </c>
      <c r="H98" s="51">
        <f t="shared" si="149"/>
        <v>95</v>
      </c>
      <c r="I98" s="51">
        <f t="shared" si="149"/>
        <v>95</v>
      </c>
      <c r="J98" s="51">
        <f t="shared" si="149"/>
        <v>95</v>
      </c>
      <c r="K98" s="51">
        <f t="shared" si="149"/>
        <v>95</v>
      </c>
      <c r="L98" s="51">
        <f t="shared" si="149"/>
        <v>95</v>
      </c>
      <c r="M98" s="51">
        <f t="shared" si="149"/>
        <v>95</v>
      </c>
      <c r="N98" s="51">
        <f t="shared" si="149"/>
        <v>95</v>
      </c>
      <c r="O98" s="51">
        <f t="shared" si="149"/>
        <v>95</v>
      </c>
    </row>
    <row r="99" spans="1:15" x14ac:dyDescent="0.25">
      <c r="C99" s="54" t="s">
        <v>583</v>
      </c>
      <c r="D99" s="303">
        <f>$D$9*D97</f>
        <v>0</v>
      </c>
      <c r="E99" s="303">
        <f>$E$9*E97</f>
        <v>0</v>
      </c>
      <c r="F99" s="303">
        <f>$F$9*F97</f>
        <v>0</v>
      </c>
      <c r="G99" s="303">
        <f>$G$9*G97</f>
        <v>0</v>
      </c>
      <c r="H99" s="303">
        <f>$H$9*H97</f>
        <v>0</v>
      </c>
      <c r="I99" s="303">
        <f>$I$9*I97</f>
        <v>0</v>
      </c>
      <c r="J99" s="303">
        <f>$J$9*J97</f>
        <v>0</v>
      </c>
      <c r="K99" s="303">
        <f>$K$9*K97</f>
        <v>0</v>
      </c>
      <c r="L99" s="303">
        <f>$L$9*L97</f>
        <v>0</v>
      </c>
      <c r="M99" s="303">
        <f>$M$9*M97</f>
        <v>0</v>
      </c>
      <c r="N99" s="303">
        <f>$N$9*N97</f>
        <v>0</v>
      </c>
      <c r="O99" s="303">
        <f>$O$9*O97</f>
        <v>0</v>
      </c>
    </row>
    <row r="100" spans="1:15" ht="15.75" thickBot="1" x14ac:dyDescent="0.3">
      <c r="C100" s="54" t="s">
        <v>584</v>
      </c>
      <c r="D100" s="301"/>
      <c r="E100" s="301"/>
      <c r="F100" s="301"/>
      <c r="G100" s="301"/>
      <c r="H100" s="301"/>
      <c r="I100" s="301"/>
      <c r="J100" s="301"/>
      <c r="K100" s="301"/>
      <c r="L100" s="301"/>
      <c r="M100" s="301"/>
      <c r="N100" s="301"/>
      <c r="O100" s="301"/>
    </row>
    <row r="101" spans="1:15" ht="15.75" thickBot="1" x14ac:dyDescent="0.3">
      <c r="A101" s="61" t="s">
        <v>223</v>
      </c>
      <c r="B101" s="510"/>
      <c r="C101" s="511"/>
      <c r="D101" s="60"/>
      <c r="E101" s="60"/>
      <c r="F101" s="60"/>
      <c r="G101" s="60"/>
      <c r="H101" s="60"/>
      <c r="I101" s="60"/>
      <c r="J101" s="60"/>
      <c r="K101" s="60"/>
      <c r="L101" s="60"/>
      <c r="M101" s="60"/>
      <c r="N101" s="60"/>
      <c r="O101" s="60"/>
    </row>
    <row r="102" spans="1:15" x14ac:dyDescent="0.25">
      <c r="A102" s="28"/>
      <c r="B102" s="28"/>
      <c r="C102" s="54" t="s">
        <v>208</v>
      </c>
      <c r="D102" s="57"/>
      <c r="E102" s="192"/>
      <c r="F102" s="192"/>
      <c r="G102" s="192"/>
      <c r="H102" s="192"/>
      <c r="I102" s="192"/>
      <c r="J102" s="192"/>
      <c r="K102" s="192"/>
      <c r="L102" s="192"/>
      <c r="M102" s="192"/>
      <c r="N102" s="192"/>
      <c r="O102" s="192"/>
    </row>
    <row r="103" spans="1:15" x14ac:dyDescent="0.25">
      <c r="A103" s="28"/>
      <c r="B103" s="28"/>
      <c r="C103" s="54" t="s">
        <v>209</v>
      </c>
      <c r="D103" s="297"/>
      <c r="E103" s="297"/>
      <c r="F103" s="297"/>
      <c r="G103" s="297"/>
      <c r="H103" s="297"/>
      <c r="I103" s="297"/>
      <c r="J103" s="297"/>
      <c r="K103" s="297"/>
      <c r="L103" s="297"/>
      <c r="M103" s="297"/>
      <c r="N103" s="297"/>
      <c r="O103" s="297"/>
    </row>
    <row r="104" spans="1:15" x14ac:dyDescent="0.25">
      <c r="A104" s="28"/>
      <c r="B104" s="28"/>
      <c r="C104" s="54" t="s">
        <v>205</v>
      </c>
      <c r="D104" s="8">
        <f>D102/100*D103</f>
        <v>0</v>
      </c>
      <c r="E104" s="8">
        <f t="shared" ref="E104" si="150">E102/100*E103</f>
        <v>0</v>
      </c>
      <c r="F104" s="8">
        <f t="shared" ref="F104" si="151">F102/100*F103</f>
        <v>0</v>
      </c>
      <c r="G104" s="8">
        <f t="shared" ref="G104" si="152">G102/100*G103</f>
        <v>0</v>
      </c>
      <c r="H104" s="8">
        <f t="shared" ref="H104" si="153">H102/100*H103</f>
        <v>0</v>
      </c>
      <c r="I104" s="8">
        <f t="shared" ref="I104" si="154">I102/100*I103</f>
        <v>0</v>
      </c>
      <c r="J104" s="8">
        <f t="shared" ref="J104" si="155">J102/100*J103</f>
        <v>0</v>
      </c>
      <c r="K104" s="8">
        <f t="shared" ref="K104" si="156">K102/100*K103</f>
        <v>0</v>
      </c>
      <c r="L104" s="8">
        <f t="shared" ref="L104" si="157">L102/100*L103</f>
        <v>0</v>
      </c>
      <c r="M104" s="8">
        <f t="shared" ref="M104" si="158">M102/100*M103</f>
        <v>0</v>
      </c>
      <c r="N104" s="8">
        <f t="shared" ref="N104" si="159">N102/100*N103</f>
        <v>0</v>
      </c>
      <c r="O104" s="8">
        <f t="shared" ref="O104" si="160">O102/100*O103</f>
        <v>0</v>
      </c>
    </row>
    <row r="105" spans="1:15" x14ac:dyDescent="0.25">
      <c r="A105" s="28"/>
      <c r="B105" s="28"/>
      <c r="C105" s="54" t="s">
        <v>207</v>
      </c>
      <c r="D105" s="51">
        <v>95</v>
      </c>
      <c r="E105" s="51">
        <f>D105</f>
        <v>95</v>
      </c>
      <c r="F105" s="51">
        <f t="shared" ref="F105:O105" si="161">E105</f>
        <v>95</v>
      </c>
      <c r="G105" s="51">
        <f t="shared" si="161"/>
        <v>95</v>
      </c>
      <c r="H105" s="51">
        <f t="shared" si="161"/>
        <v>95</v>
      </c>
      <c r="I105" s="51">
        <f t="shared" si="161"/>
        <v>95</v>
      </c>
      <c r="J105" s="51">
        <f t="shared" si="161"/>
        <v>95</v>
      </c>
      <c r="K105" s="51">
        <f t="shared" si="161"/>
        <v>95</v>
      </c>
      <c r="L105" s="51">
        <f t="shared" si="161"/>
        <v>95</v>
      </c>
      <c r="M105" s="51">
        <f t="shared" si="161"/>
        <v>95</v>
      </c>
      <c r="N105" s="51">
        <f t="shared" si="161"/>
        <v>95</v>
      </c>
      <c r="O105" s="51">
        <f t="shared" si="161"/>
        <v>95</v>
      </c>
    </row>
    <row r="106" spans="1:15" x14ac:dyDescent="0.25">
      <c r="C106" s="54" t="s">
        <v>583</v>
      </c>
      <c r="D106" s="303">
        <f>$D$9*D104</f>
        <v>0</v>
      </c>
      <c r="E106" s="303">
        <f>$E$9*E104</f>
        <v>0</v>
      </c>
      <c r="F106" s="303">
        <f>$F$9*F104</f>
        <v>0</v>
      </c>
      <c r="G106" s="303">
        <f>$G$9*G104</f>
        <v>0</v>
      </c>
      <c r="H106" s="303">
        <f>$H$9*H104</f>
        <v>0</v>
      </c>
      <c r="I106" s="303">
        <f>$I$9*I104</f>
        <v>0</v>
      </c>
      <c r="J106" s="303">
        <f>$J$9*J104</f>
        <v>0</v>
      </c>
      <c r="K106" s="303">
        <f>$K$9*K104</f>
        <v>0</v>
      </c>
      <c r="L106" s="303">
        <f>$L$9*L104</f>
        <v>0</v>
      </c>
      <c r="M106" s="303">
        <f>$M$9*M104</f>
        <v>0</v>
      </c>
      <c r="N106" s="303">
        <f>$N$9*N104</f>
        <v>0</v>
      </c>
      <c r="O106" s="303">
        <f>$O$9*O104</f>
        <v>0</v>
      </c>
    </row>
    <row r="107" spans="1:15" ht="15.75" thickBot="1" x14ac:dyDescent="0.3">
      <c r="C107" s="54" t="s">
        <v>584</v>
      </c>
      <c r="D107" s="301"/>
      <c r="E107" s="301"/>
      <c r="F107" s="301"/>
      <c r="G107" s="301"/>
      <c r="H107" s="301"/>
      <c r="I107" s="301"/>
      <c r="J107" s="301"/>
      <c r="K107" s="301"/>
      <c r="L107" s="301"/>
      <c r="M107" s="301"/>
      <c r="N107" s="301"/>
      <c r="O107" s="301"/>
    </row>
    <row r="108" spans="1:15" ht="15.75" thickBot="1" x14ac:dyDescent="0.3">
      <c r="A108" s="61" t="s">
        <v>224</v>
      </c>
      <c r="B108" s="510"/>
      <c r="C108" s="511"/>
      <c r="D108" s="60"/>
      <c r="E108" s="60"/>
      <c r="F108" s="60"/>
      <c r="G108" s="60"/>
      <c r="H108" s="60"/>
      <c r="I108" s="60"/>
      <c r="J108" s="60"/>
      <c r="K108" s="60"/>
      <c r="L108" s="60"/>
      <c r="M108" s="60"/>
      <c r="N108" s="60"/>
      <c r="O108" s="60"/>
    </row>
    <row r="109" spans="1:15" x14ac:dyDescent="0.25">
      <c r="A109" s="28"/>
      <c r="B109" s="28"/>
      <c r="C109" s="54" t="s">
        <v>208</v>
      </c>
      <c r="D109" s="57"/>
      <c r="E109" s="192"/>
      <c r="F109" s="192"/>
      <c r="G109" s="192"/>
      <c r="H109" s="192"/>
      <c r="I109" s="192"/>
      <c r="J109" s="192"/>
      <c r="K109" s="192"/>
      <c r="L109" s="192"/>
      <c r="M109" s="192"/>
      <c r="N109" s="192"/>
      <c r="O109" s="192"/>
    </row>
    <row r="110" spans="1:15" x14ac:dyDescent="0.25">
      <c r="A110" s="28"/>
      <c r="B110" s="28"/>
      <c r="C110" s="54" t="s">
        <v>209</v>
      </c>
      <c r="D110" s="297"/>
      <c r="E110" s="297"/>
      <c r="F110" s="297"/>
      <c r="G110" s="297"/>
      <c r="H110" s="297"/>
      <c r="I110" s="297"/>
      <c r="J110" s="297"/>
      <c r="K110" s="297"/>
      <c r="L110" s="297"/>
      <c r="M110" s="297"/>
      <c r="N110" s="297"/>
      <c r="O110" s="297"/>
    </row>
    <row r="111" spans="1:15" x14ac:dyDescent="0.25">
      <c r="A111" s="28"/>
      <c r="B111" s="28"/>
      <c r="C111" s="54" t="s">
        <v>205</v>
      </c>
      <c r="D111" s="8">
        <f>D109/100*D110</f>
        <v>0</v>
      </c>
      <c r="E111" s="8">
        <f t="shared" ref="E111" si="162">E109/100*E110</f>
        <v>0</v>
      </c>
      <c r="F111" s="8">
        <f t="shared" ref="F111" si="163">F109/100*F110</f>
        <v>0</v>
      </c>
      <c r="G111" s="8">
        <f t="shared" ref="G111" si="164">G109/100*G110</f>
        <v>0</v>
      </c>
      <c r="H111" s="8">
        <f t="shared" ref="H111" si="165">H109/100*H110</f>
        <v>0</v>
      </c>
      <c r="I111" s="8">
        <f t="shared" ref="I111" si="166">I109/100*I110</f>
        <v>0</v>
      </c>
      <c r="J111" s="8">
        <f t="shared" ref="J111" si="167">J109/100*J110</f>
        <v>0</v>
      </c>
      <c r="K111" s="8">
        <f t="shared" ref="K111" si="168">K109/100*K110</f>
        <v>0</v>
      </c>
      <c r="L111" s="8">
        <f t="shared" ref="L111" si="169">L109/100*L110</f>
        <v>0</v>
      </c>
      <c r="M111" s="8">
        <f t="shared" ref="M111" si="170">M109/100*M110</f>
        <v>0</v>
      </c>
      <c r="N111" s="8">
        <f t="shared" ref="N111" si="171">N109/100*N110</f>
        <v>0</v>
      </c>
      <c r="O111" s="8">
        <f t="shared" ref="O111" si="172">O109/100*O110</f>
        <v>0</v>
      </c>
    </row>
    <row r="112" spans="1:15" x14ac:dyDescent="0.25">
      <c r="A112" s="28"/>
      <c r="B112" s="28"/>
      <c r="C112" s="54" t="s">
        <v>207</v>
      </c>
      <c r="D112" s="51">
        <v>95</v>
      </c>
      <c r="E112" s="51">
        <f>D112</f>
        <v>95</v>
      </c>
      <c r="F112" s="51">
        <f t="shared" ref="F112:O112" si="173">E112</f>
        <v>95</v>
      </c>
      <c r="G112" s="51">
        <f t="shared" si="173"/>
        <v>95</v>
      </c>
      <c r="H112" s="51">
        <f t="shared" si="173"/>
        <v>95</v>
      </c>
      <c r="I112" s="51">
        <f t="shared" si="173"/>
        <v>95</v>
      </c>
      <c r="J112" s="51">
        <f t="shared" si="173"/>
        <v>95</v>
      </c>
      <c r="K112" s="51">
        <f t="shared" si="173"/>
        <v>95</v>
      </c>
      <c r="L112" s="51">
        <f t="shared" si="173"/>
        <v>95</v>
      </c>
      <c r="M112" s="51">
        <f t="shared" si="173"/>
        <v>95</v>
      </c>
      <c r="N112" s="51">
        <f t="shared" si="173"/>
        <v>95</v>
      </c>
      <c r="O112" s="51">
        <f t="shared" si="173"/>
        <v>95</v>
      </c>
    </row>
    <row r="113" spans="1:15" x14ac:dyDescent="0.25">
      <c r="C113" s="54" t="s">
        <v>583</v>
      </c>
      <c r="D113" s="303">
        <f>$D$9*D111</f>
        <v>0</v>
      </c>
      <c r="E113" s="303">
        <f>$E$9*E111</f>
        <v>0</v>
      </c>
      <c r="F113" s="303">
        <f>$F$9*F111</f>
        <v>0</v>
      </c>
      <c r="G113" s="303">
        <f>$G$9*G111</f>
        <v>0</v>
      </c>
      <c r="H113" s="303">
        <f>$H$9*H111</f>
        <v>0</v>
      </c>
      <c r="I113" s="303">
        <f>$I$9*I111</f>
        <v>0</v>
      </c>
      <c r="J113" s="303">
        <f>$J$9*J111</f>
        <v>0</v>
      </c>
      <c r="K113" s="303">
        <f>$K$9*K111</f>
        <v>0</v>
      </c>
      <c r="L113" s="303">
        <f>$L$9*L111</f>
        <v>0</v>
      </c>
      <c r="M113" s="303">
        <f>$M$9*M111</f>
        <v>0</v>
      </c>
      <c r="N113" s="303">
        <f>$N$9*N111</f>
        <v>0</v>
      </c>
      <c r="O113" s="303">
        <f>$O$9*O111</f>
        <v>0</v>
      </c>
    </row>
    <row r="114" spans="1:15" ht="15.75" thickBot="1" x14ac:dyDescent="0.3">
      <c r="C114" s="54" t="s">
        <v>584</v>
      </c>
      <c r="D114" s="301"/>
      <c r="E114" s="301"/>
      <c r="F114" s="301"/>
      <c r="G114" s="301"/>
      <c r="H114" s="301"/>
      <c r="I114" s="301"/>
      <c r="J114" s="301"/>
      <c r="K114" s="301"/>
      <c r="L114" s="301"/>
      <c r="M114" s="301"/>
      <c r="N114" s="301"/>
      <c r="O114" s="301"/>
    </row>
    <row r="115" spans="1:15" ht="15.75" thickBot="1" x14ac:dyDescent="0.3">
      <c r="A115" s="61" t="s">
        <v>225</v>
      </c>
      <c r="B115" s="510"/>
      <c r="C115" s="511"/>
      <c r="D115" s="60"/>
      <c r="E115" s="60"/>
      <c r="F115" s="60"/>
      <c r="G115" s="60"/>
      <c r="H115" s="60"/>
      <c r="I115" s="60"/>
      <c r="J115" s="60"/>
      <c r="K115" s="60"/>
      <c r="L115" s="60"/>
      <c r="M115" s="60"/>
      <c r="N115" s="60"/>
      <c r="O115" s="60"/>
    </row>
    <row r="116" spans="1:15" x14ac:dyDescent="0.25">
      <c r="A116" s="28"/>
      <c r="B116" s="28"/>
      <c r="C116" s="54" t="s">
        <v>208</v>
      </c>
      <c r="D116" s="57"/>
      <c r="E116" s="192"/>
      <c r="F116" s="192"/>
      <c r="G116" s="192"/>
      <c r="H116" s="192"/>
      <c r="I116" s="192"/>
      <c r="J116" s="192"/>
      <c r="K116" s="192"/>
      <c r="L116" s="192"/>
      <c r="M116" s="192"/>
      <c r="N116" s="192"/>
      <c r="O116" s="192"/>
    </row>
    <row r="117" spans="1:15" x14ac:dyDescent="0.25">
      <c r="A117" s="28"/>
      <c r="B117" s="28"/>
      <c r="C117" s="54" t="s">
        <v>209</v>
      </c>
      <c r="D117" s="297"/>
      <c r="E117" s="297"/>
      <c r="F117" s="297"/>
      <c r="G117" s="297"/>
      <c r="H117" s="297"/>
      <c r="I117" s="297"/>
      <c r="J117" s="297"/>
      <c r="K117" s="297"/>
      <c r="L117" s="297"/>
      <c r="M117" s="297"/>
      <c r="N117" s="297"/>
      <c r="O117" s="297"/>
    </row>
    <row r="118" spans="1:15" x14ac:dyDescent="0.25">
      <c r="A118" s="28"/>
      <c r="B118" s="28"/>
      <c r="C118" s="54" t="s">
        <v>205</v>
      </c>
      <c r="D118" s="8">
        <f>D116/100*D117</f>
        <v>0</v>
      </c>
      <c r="E118" s="8">
        <f t="shared" ref="E118" si="174">E116/100*E117</f>
        <v>0</v>
      </c>
      <c r="F118" s="8">
        <f t="shared" ref="F118" si="175">F116/100*F117</f>
        <v>0</v>
      </c>
      <c r="G118" s="8">
        <f t="shared" ref="G118" si="176">G116/100*G117</f>
        <v>0</v>
      </c>
      <c r="H118" s="8">
        <f t="shared" ref="H118" si="177">H116/100*H117</f>
        <v>0</v>
      </c>
      <c r="I118" s="8">
        <f t="shared" ref="I118" si="178">I116/100*I117</f>
        <v>0</v>
      </c>
      <c r="J118" s="8">
        <f t="shared" ref="J118" si="179">J116/100*J117</f>
        <v>0</v>
      </c>
      <c r="K118" s="8">
        <f t="shared" ref="K118" si="180">K116/100*K117</f>
        <v>0</v>
      </c>
      <c r="L118" s="8">
        <f t="shared" ref="L118" si="181">L116/100*L117</f>
        <v>0</v>
      </c>
      <c r="M118" s="8">
        <f t="shared" ref="M118" si="182">M116/100*M117</f>
        <v>0</v>
      </c>
      <c r="N118" s="8">
        <f t="shared" ref="N118" si="183">N116/100*N117</f>
        <v>0</v>
      </c>
      <c r="O118" s="8">
        <f t="shared" ref="O118" si="184">O116/100*O117</f>
        <v>0</v>
      </c>
    </row>
    <row r="119" spans="1:15" x14ac:dyDescent="0.25">
      <c r="A119" s="28"/>
      <c r="B119" s="28"/>
      <c r="C119" s="54" t="s">
        <v>207</v>
      </c>
      <c r="D119" s="51">
        <v>95</v>
      </c>
      <c r="E119" s="51">
        <f>D119</f>
        <v>95</v>
      </c>
      <c r="F119" s="51">
        <f t="shared" ref="F119:O119" si="185">E119</f>
        <v>95</v>
      </c>
      <c r="G119" s="51">
        <f t="shared" si="185"/>
        <v>95</v>
      </c>
      <c r="H119" s="51">
        <f t="shared" si="185"/>
        <v>95</v>
      </c>
      <c r="I119" s="51">
        <f t="shared" si="185"/>
        <v>95</v>
      </c>
      <c r="J119" s="51">
        <f t="shared" si="185"/>
        <v>95</v>
      </c>
      <c r="K119" s="51">
        <f t="shared" si="185"/>
        <v>95</v>
      </c>
      <c r="L119" s="51">
        <f t="shared" si="185"/>
        <v>95</v>
      </c>
      <c r="M119" s="51">
        <f t="shared" si="185"/>
        <v>95</v>
      </c>
      <c r="N119" s="51">
        <f t="shared" si="185"/>
        <v>95</v>
      </c>
      <c r="O119" s="51">
        <f t="shared" si="185"/>
        <v>95</v>
      </c>
    </row>
    <row r="120" spans="1:15" x14ac:dyDescent="0.25">
      <c r="C120" s="54" t="s">
        <v>583</v>
      </c>
      <c r="D120" s="303">
        <f>$D$9*D118</f>
        <v>0</v>
      </c>
      <c r="E120" s="303">
        <f>$E$9*E118</f>
        <v>0</v>
      </c>
      <c r="F120" s="303">
        <f>$F$9*F118</f>
        <v>0</v>
      </c>
      <c r="G120" s="303">
        <f>$G$9*G118</f>
        <v>0</v>
      </c>
      <c r="H120" s="303">
        <f>$H$9*H118</f>
        <v>0</v>
      </c>
      <c r="I120" s="303">
        <f>$I$9*I118</f>
        <v>0</v>
      </c>
      <c r="J120" s="303">
        <f>$J$9*J118</f>
        <v>0</v>
      </c>
      <c r="K120" s="303">
        <f>$K$9*K118</f>
        <v>0</v>
      </c>
      <c r="L120" s="303">
        <f>$L$9*L118</f>
        <v>0</v>
      </c>
      <c r="M120" s="303">
        <f>$M$9*M118</f>
        <v>0</v>
      </c>
      <c r="N120" s="303">
        <f>$N$9*N118</f>
        <v>0</v>
      </c>
      <c r="O120" s="303">
        <f>$O$9*O118</f>
        <v>0</v>
      </c>
    </row>
    <row r="121" spans="1:15" ht="15.75" thickBot="1" x14ac:dyDescent="0.3">
      <c r="C121" s="54" t="s">
        <v>584</v>
      </c>
      <c r="D121" s="301"/>
      <c r="E121" s="301"/>
      <c r="F121" s="301"/>
      <c r="G121" s="301"/>
      <c r="H121" s="301"/>
      <c r="I121" s="301"/>
      <c r="J121" s="301"/>
      <c r="K121" s="301"/>
      <c r="L121" s="301"/>
      <c r="M121" s="301"/>
      <c r="N121" s="301"/>
      <c r="O121" s="301"/>
    </row>
    <row r="122" spans="1:15" ht="15.75" thickBot="1" x14ac:dyDescent="0.3">
      <c r="A122" s="61" t="s">
        <v>226</v>
      </c>
      <c r="B122" s="510"/>
      <c r="C122" s="511"/>
      <c r="D122" s="60"/>
      <c r="E122" s="60"/>
      <c r="F122" s="60"/>
      <c r="G122" s="60"/>
      <c r="H122" s="60"/>
      <c r="I122" s="60"/>
      <c r="J122" s="60"/>
      <c r="K122" s="60"/>
      <c r="L122" s="60"/>
      <c r="M122" s="60"/>
      <c r="N122" s="60"/>
      <c r="O122" s="60"/>
    </row>
    <row r="123" spans="1:15" x14ac:dyDescent="0.25">
      <c r="A123" s="28"/>
      <c r="B123" s="28"/>
      <c r="C123" s="54" t="s">
        <v>208</v>
      </c>
      <c r="D123" s="57"/>
      <c r="E123" s="192"/>
      <c r="F123" s="192"/>
      <c r="G123" s="192"/>
      <c r="H123" s="192"/>
      <c r="I123" s="192"/>
      <c r="J123" s="192"/>
      <c r="K123" s="192"/>
      <c r="L123" s="192"/>
      <c r="M123" s="192"/>
      <c r="N123" s="192"/>
      <c r="O123" s="192"/>
    </row>
    <row r="124" spans="1:15" x14ac:dyDescent="0.25">
      <c r="A124" s="28"/>
      <c r="B124" s="28"/>
      <c r="C124" s="54" t="s">
        <v>209</v>
      </c>
      <c r="D124" s="297"/>
      <c r="E124" s="297"/>
      <c r="F124" s="297"/>
      <c r="G124" s="297"/>
      <c r="H124" s="297"/>
      <c r="I124" s="297"/>
      <c r="J124" s="297"/>
      <c r="K124" s="297"/>
      <c r="L124" s="297"/>
      <c r="M124" s="297"/>
      <c r="N124" s="297"/>
      <c r="O124" s="297"/>
    </row>
    <row r="125" spans="1:15" x14ac:dyDescent="0.25">
      <c r="A125" s="28"/>
      <c r="B125" s="28"/>
      <c r="C125" s="54" t="s">
        <v>205</v>
      </c>
      <c r="D125" s="8">
        <f>D123/100*D124</f>
        <v>0</v>
      </c>
      <c r="E125" s="8">
        <f t="shared" ref="E125" si="186">E123/100*E124</f>
        <v>0</v>
      </c>
      <c r="F125" s="8">
        <f t="shared" ref="F125" si="187">F123/100*F124</f>
        <v>0</v>
      </c>
      <c r="G125" s="8">
        <f t="shared" ref="G125" si="188">G123/100*G124</f>
        <v>0</v>
      </c>
      <c r="H125" s="8">
        <f t="shared" ref="H125" si="189">H123/100*H124</f>
        <v>0</v>
      </c>
      <c r="I125" s="8">
        <f t="shared" ref="I125" si="190">I123/100*I124</f>
        <v>0</v>
      </c>
      <c r="J125" s="8">
        <f t="shared" ref="J125" si="191">J123/100*J124</f>
        <v>0</v>
      </c>
      <c r="K125" s="8">
        <f t="shared" ref="K125" si="192">K123/100*K124</f>
        <v>0</v>
      </c>
      <c r="L125" s="8">
        <f t="shared" ref="L125" si="193">L123/100*L124</f>
        <v>0</v>
      </c>
      <c r="M125" s="8">
        <f t="shared" ref="M125" si="194">M123/100*M124</f>
        <v>0</v>
      </c>
      <c r="N125" s="8">
        <f t="shared" ref="N125" si="195">N123/100*N124</f>
        <v>0</v>
      </c>
      <c r="O125" s="8">
        <f t="shared" ref="O125" si="196">O123/100*O124</f>
        <v>0</v>
      </c>
    </row>
    <row r="126" spans="1:15" x14ac:dyDescent="0.25">
      <c r="A126" s="28"/>
      <c r="B126" s="28"/>
      <c r="C126" s="54" t="s">
        <v>207</v>
      </c>
      <c r="D126" s="51">
        <v>95</v>
      </c>
      <c r="E126" s="51">
        <f>D126</f>
        <v>95</v>
      </c>
      <c r="F126" s="51">
        <f t="shared" ref="F126:O126" si="197">E126</f>
        <v>95</v>
      </c>
      <c r="G126" s="51">
        <f t="shared" si="197"/>
        <v>95</v>
      </c>
      <c r="H126" s="51">
        <f t="shared" si="197"/>
        <v>95</v>
      </c>
      <c r="I126" s="51">
        <f t="shared" si="197"/>
        <v>95</v>
      </c>
      <c r="J126" s="51">
        <f t="shared" si="197"/>
        <v>95</v>
      </c>
      <c r="K126" s="51">
        <f t="shared" si="197"/>
        <v>95</v>
      </c>
      <c r="L126" s="51">
        <f t="shared" si="197"/>
        <v>95</v>
      </c>
      <c r="M126" s="51">
        <f t="shared" si="197"/>
        <v>95</v>
      </c>
      <c r="N126" s="51">
        <f t="shared" si="197"/>
        <v>95</v>
      </c>
      <c r="O126" s="51">
        <f t="shared" si="197"/>
        <v>95</v>
      </c>
    </row>
    <row r="127" spans="1:15" x14ac:dyDescent="0.25">
      <c r="C127" s="54" t="s">
        <v>583</v>
      </c>
      <c r="D127" s="303">
        <f>$D$9*D125</f>
        <v>0</v>
      </c>
      <c r="E127" s="303">
        <f>$E$9*E125</f>
        <v>0</v>
      </c>
      <c r="F127" s="303">
        <f>$F$9*F125</f>
        <v>0</v>
      </c>
      <c r="G127" s="303">
        <f>$G$9*G125</f>
        <v>0</v>
      </c>
      <c r="H127" s="303">
        <f>$H$9*H125</f>
        <v>0</v>
      </c>
      <c r="I127" s="303">
        <f>$I$9*I125</f>
        <v>0</v>
      </c>
      <c r="J127" s="303">
        <f>$J$9*J125</f>
        <v>0</v>
      </c>
      <c r="K127" s="303">
        <f>$K$9*K125</f>
        <v>0</v>
      </c>
      <c r="L127" s="303">
        <f>$L$9*L125</f>
        <v>0</v>
      </c>
      <c r="M127" s="303">
        <f>$M$9*M125</f>
        <v>0</v>
      </c>
      <c r="N127" s="303">
        <f>$N$9*N125</f>
        <v>0</v>
      </c>
      <c r="O127" s="303">
        <f>$O$9*O125</f>
        <v>0</v>
      </c>
    </row>
    <row r="128" spans="1:15" ht="15.75" thickBot="1" x14ac:dyDescent="0.3">
      <c r="C128" s="54" t="s">
        <v>584</v>
      </c>
      <c r="D128" s="301"/>
      <c r="E128" s="301"/>
      <c r="F128" s="301"/>
      <c r="G128" s="301"/>
      <c r="H128" s="301"/>
      <c r="I128" s="301"/>
      <c r="J128" s="301"/>
      <c r="K128" s="301"/>
      <c r="L128" s="301"/>
      <c r="M128" s="301"/>
      <c r="N128" s="301"/>
      <c r="O128" s="301"/>
    </row>
    <row r="129" spans="1:15" ht="15.75" thickBot="1" x14ac:dyDescent="0.3">
      <c r="A129" s="61" t="s">
        <v>227</v>
      </c>
      <c r="B129" s="510"/>
      <c r="C129" s="511"/>
      <c r="D129" s="60"/>
      <c r="E129" s="60"/>
      <c r="F129" s="60"/>
      <c r="G129" s="60"/>
      <c r="H129" s="60"/>
      <c r="I129" s="60"/>
      <c r="J129" s="60"/>
      <c r="K129" s="60"/>
      <c r="L129" s="60"/>
      <c r="M129" s="60"/>
      <c r="N129" s="60"/>
      <c r="O129" s="60"/>
    </row>
    <row r="130" spans="1:15" x14ac:dyDescent="0.25">
      <c r="A130" s="28"/>
      <c r="B130" s="28"/>
      <c r="C130" s="54" t="s">
        <v>208</v>
      </c>
      <c r="D130" s="57"/>
      <c r="E130" s="192"/>
      <c r="F130" s="192"/>
      <c r="G130" s="192"/>
      <c r="H130" s="192"/>
      <c r="I130" s="192"/>
      <c r="J130" s="192"/>
      <c r="K130" s="192"/>
      <c r="L130" s="192"/>
      <c r="M130" s="192"/>
      <c r="N130" s="192"/>
      <c r="O130" s="192"/>
    </row>
    <row r="131" spans="1:15" x14ac:dyDescent="0.25">
      <c r="A131" s="28"/>
      <c r="B131" s="28"/>
      <c r="C131" s="54" t="s">
        <v>209</v>
      </c>
      <c r="D131" s="297"/>
      <c r="E131" s="297"/>
      <c r="F131" s="297"/>
      <c r="G131" s="297"/>
      <c r="H131" s="297"/>
      <c r="I131" s="297"/>
      <c r="J131" s="297"/>
      <c r="K131" s="297"/>
      <c r="L131" s="297"/>
      <c r="M131" s="297"/>
      <c r="N131" s="297"/>
      <c r="O131" s="297"/>
    </row>
    <row r="132" spans="1:15" x14ac:dyDescent="0.25">
      <c r="A132" s="28"/>
      <c r="B132" s="28"/>
      <c r="C132" s="54" t="s">
        <v>205</v>
      </c>
      <c r="D132" s="8">
        <f>D130/100*D131</f>
        <v>0</v>
      </c>
      <c r="E132" s="8">
        <f t="shared" ref="E132" si="198">E130/100*E131</f>
        <v>0</v>
      </c>
      <c r="F132" s="8">
        <f t="shared" ref="F132" si="199">F130/100*F131</f>
        <v>0</v>
      </c>
      <c r="G132" s="8">
        <f t="shared" ref="G132" si="200">G130/100*G131</f>
        <v>0</v>
      </c>
      <c r="H132" s="8">
        <f t="shared" ref="H132" si="201">H130/100*H131</f>
        <v>0</v>
      </c>
      <c r="I132" s="8">
        <f t="shared" ref="I132" si="202">I130/100*I131</f>
        <v>0</v>
      </c>
      <c r="J132" s="8">
        <f t="shared" ref="J132" si="203">J130/100*J131</f>
        <v>0</v>
      </c>
      <c r="K132" s="8">
        <f t="shared" ref="K132" si="204">K130/100*K131</f>
        <v>0</v>
      </c>
      <c r="L132" s="8">
        <f t="shared" ref="L132" si="205">L130/100*L131</f>
        <v>0</v>
      </c>
      <c r="M132" s="8">
        <f t="shared" ref="M132" si="206">M130/100*M131</f>
        <v>0</v>
      </c>
      <c r="N132" s="8">
        <f t="shared" ref="N132" si="207">N130/100*N131</f>
        <v>0</v>
      </c>
      <c r="O132" s="8">
        <f t="shared" ref="O132" si="208">O130/100*O131</f>
        <v>0</v>
      </c>
    </row>
    <row r="133" spans="1:15" x14ac:dyDescent="0.25">
      <c r="A133" s="28"/>
      <c r="B133" s="28"/>
      <c r="C133" s="54" t="s">
        <v>207</v>
      </c>
      <c r="D133" s="51">
        <v>95</v>
      </c>
      <c r="E133" s="51">
        <f>D133</f>
        <v>95</v>
      </c>
      <c r="F133" s="51">
        <f t="shared" ref="F133:O133" si="209">E133</f>
        <v>95</v>
      </c>
      <c r="G133" s="51">
        <f t="shared" si="209"/>
        <v>95</v>
      </c>
      <c r="H133" s="51">
        <f t="shared" si="209"/>
        <v>95</v>
      </c>
      <c r="I133" s="51">
        <f t="shared" si="209"/>
        <v>95</v>
      </c>
      <c r="J133" s="51">
        <f t="shared" si="209"/>
        <v>95</v>
      </c>
      <c r="K133" s="51">
        <f t="shared" si="209"/>
        <v>95</v>
      </c>
      <c r="L133" s="51">
        <f t="shared" si="209"/>
        <v>95</v>
      </c>
      <c r="M133" s="51">
        <f t="shared" si="209"/>
        <v>95</v>
      </c>
      <c r="N133" s="51">
        <f t="shared" si="209"/>
        <v>95</v>
      </c>
      <c r="O133" s="51">
        <f t="shared" si="209"/>
        <v>95</v>
      </c>
    </row>
    <row r="134" spans="1:15" x14ac:dyDescent="0.25">
      <c r="C134" s="54" t="s">
        <v>583</v>
      </c>
      <c r="D134" s="303">
        <f>$D$9*D132</f>
        <v>0</v>
      </c>
      <c r="E134" s="303">
        <f>$E$9*E132</f>
        <v>0</v>
      </c>
      <c r="F134" s="303">
        <f>$F$9*F132</f>
        <v>0</v>
      </c>
      <c r="G134" s="303">
        <f>$G$9*G132</f>
        <v>0</v>
      </c>
      <c r="H134" s="303">
        <f>$H$9*H132</f>
        <v>0</v>
      </c>
      <c r="I134" s="303">
        <f>$I$9*I132</f>
        <v>0</v>
      </c>
      <c r="J134" s="303">
        <f>$J$9*J132</f>
        <v>0</v>
      </c>
      <c r="K134" s="303">
        <f>$K$9*K132</f>
        <v>0</v>
      </c>
      <c r="L134" s="303">
        <f>$L$9*L132</f>
        <v>0</v>
      </c>
      <c r="M134" s="303">
        <f>$M$9*M132</f>
        <v>0</v>
      </c>
      <c r="N134" s="303">
        <f>$N$9*N132</f>
        <v>0</v>
      </c>
      <c r="O134" s="303">
        <f>$O$9*O132</f>
        <v>0</v>
      </c>
    </row>
    <row r="135" spans="1:15" ht="15.75" thickBot="1" x14ac:dyDescent="0.3">
      <c r="C135" s="54" t="s">
        <v>584</v>
      </c>
      <c r="D135" s="301"/>
      <c r="E135" s="301"/>
      <c r="F135" s="301"/>
      <c r="G135" s="301"/>
      <c r="H135" s="301"/>
      <c r="I135" s="301"/>
      <c r="J135" s="301"/>
      <c r="K135" s="301"/>
      <c r="L135" s="301"/>
      <c r="M135" s="301"/>
      <c r="N135" s="301"/>
      <c r="O135" s="301"/>
    </row>
    <row r="136" spans="1:15" ht="15.75" thickBot="1" x14ac:dyDescent="0.3">
      <c r="A136" s="61" t="s">
        <v>228</v>
      </c>
      <c r="B136" s="510"/>
      <c r="C136" s="511"/>
      <c r="D136" s="60"/>
      <c r="E136" s="60"/>
      <c r="F136" s="60"/>
      <c r="G136" s="60"/>
      <c r="H136" s="60"/>
      <c r="I136" s="60"/>
      <c r="J136" s="60"/>
      <c r="K136" s="60"/>
      <c r="L136" s="60"/>
      <c r="M136" s="60"/>
      <c r="N136" s="60"/>
      <c r="O136" s="60"/>
    </row>
    <row r="137" spans="1:15" x14ac:dyDescent="0.25">
      <c r="A137" s="28"/>
      <c r="B137" s="28"/>
      <c r="C137" s="54" t="s">
        <v>208</v>
      </c>
      <c r="D137" s="57"/>
      <c r="E137" s="192"/>
      <c r="F137" s="192"/>
      <c r="G137" s="192"/>
      <c r="H137" s="192"/>
      <c r="I137" s="192"/>
      <c r="J137" s="192"/>
      <c r="K137" s="192"/>
      <c r="L137" s="192"/>
      <c r="M137" s="192"/>
      <c r="N137" s="192"/>
      <c r="O137" s="192"/>
    </row>
    <row r="138" spans="1:15" x14ac:dyDescent="0.25">
      <c r="A138" s="28"/>
      <c r="B138" s="28"/>
      <c r="C138" s="54" t="s">
        <v>209</v>
      </c>
      <c r="D138" s="297"/>
      <c r="E138" s="297"/>
      <c r="F138" s="297"/>
      <c r="G138" s="297"/>
      <c r="H138" s="297"/>
      <c r="I138" s="297"/>
      <c r="J138" s="297"/>
      <c r="K138" s="297"/>
      <c r="L138" s="297"/>
      <c r="M138" s="297"/>
      <c r="N138" s="297"/>
      <c r="O138" s="297"/>
    </row>
    <row r="139" spans="1:15" x14ac:dyDescent="0.25">
      <c r="A139" s="28"/>
      <c r="B139" s="28"/>
      <c r="C139" s="54" t="s">
        <v>205</v>
      </c>
      <c r="D139" s="8">
        <f>D137/100*D138</f>
        <v>0</v>
      </c>
      <c r="E139" s="8">
        <f t="shared" ref="E139" si="210">E137/100*E138</f>
        <v>0</v>
      </c>
      <c r="F139" s="8">
        <f t="shared" ref="F139" si="211">F137/100*F138</f>
        <v>0</v>
      </c>
      <c r="G139" s="8">
        <f t="shared" ref="G139" si="212">G137/100*G138</f>
        <v>0</v>
      </c>
      <c r="H139" s="8">
        <f t="shared" ref="H139" si="213">H137/100*H138</f>
        <v>0</v>
      </c>
      <c r="I139" s="8">
        <f t="shared" ref="I139" si="214">I137/100*I138</f>
        <v>0</v>
      </c>
      <c r="J139" s="8">
        <f t="shared" ref="J139" si="215">J137/100*J138</f>
        <v>0</v>
      </c>
      <c r="K139" s="8">
        <f t="shared" ref="K139" si="216">K137/100*K138</f>
        <v>0</v>
      </c>
      <c r="L139" s="8">
        <f t="shared" ref="L139" si="217">L137/100*L138</f>
        <v>0</v>
      </c>
      <c r="M139" s="8">
        <f t="shared" ref="M139" si="218">M137/100*M138</f>
        <v>0</v>
      </c>
      <c r="N139" s="8">
        <f t="shared" ref="N139" si="219">N137/100*N138</f>
        <v>0</v>
      </c>
      <c r="O139" s="8">
        <f t="shared" ref="O139" si="220">O137/100*O138</f>
        <v>0</v>
      </c>
    </row>
    <row r="140" spans="1:15" x14ac:dyDescent="0.25">
      <c r="A140" s="28"/>
      <c r="B140" s="28"/>
      <c r="C140" s="54" t="s">
        <v>207</v>
      </c>
      <c r="D140" s="51">
        <v>95</v>
      </c>
      <c r="E140" s="51">
        <f>D140</f>
        <v>95</v>
      </c>
      <c r="F140" s="51">
        <f t="shared" ref="F140:O140" si="221">E140</f>
        <v>95</v>
      </c>
      <c r="G140" s="51">
        <f t="shared" si="221"/>
        <v>95</v>
      </c>
      <c r="H140" s="51">
        <f t="shared" si="221"/>
        <v>95</v>
      </c>
      <c r="I140" s="51">
        <f t="shared" si="221"/>
        <v>95</v>
      </c>
      <c r="J140" s="51">
        <f t="shared" si="221"/>
        <v>95</v>
      </c>
      <c r="K140" s="51">
        <f t="shared" si="221"/>
        <v>95</v>
      </c>
      <c r="L140" s="51">
        <f t="shared" si="221"/>
        <v>95</v>
      </c>
      <c r="M140" s="51">
        <f t="shared" si="221"/>
        <v>95</v>
      </c>
      <c r="N140" s="51">
        <f t="shared" si="221"/>
        <v>95</v>
      </c>
      <c r="O140" s="51">
        <f t="shared" si="221"/>
        <v>95</v>
      </c>
    </row>
    <row r="141" spans="1:15" x14ac:dyDescent="0.25">
      <c r="C141" s="54" t="s">
        <v>583</v>
      </c>
      <c r="D141" s="303">
        <f>$D$9*D139</f>
        <v>0</v>
      </c>
      <c r="E141" s="303">
        <f>$E$9*E139</f>
        <v>0</v>
      </c>
      <c r="F141" s="303">
        <f>$F$9*F139</f>
        <v>0</v>
      </c>
      <c r="G141" s="303">
        <f>$G$9*G139</f>
        <v>0</v>
      </c>
      <c r="H141" s="303">
        <f>$H$9*H139</f>
        <v>0</v>
      </c>
      <c r="I141" s="303">
        <f>$I$9*I139</f>
        <v>0</v>
      </c>
      <c r="J141" s="303">
        <f>$J$9*J139</f>
        <v>0</v>
      </c>
      <c r="K141" s="303">
        <f>$K$9*K139</f>
        <v>0</v>
      </c>
      <c r="L141" s="303">
        <f>$L$9*L139</f>
        <v>0</v>
      </c>
      <c r="M141" s="303">
        <f>$M$9*M139</f>
        <v>0</v>
      </c>
      <c r="N141" s="303">
        <f>$N$9*N139</f>
        <v>0</v>
      </c>
      <c r="O141" s="303">
        <f>$O$9*O139</f>
        <v>0</v>
      </c>
    </row>
    <row r="142" spans="1:15" ht="15.75" thickBot="1" x14ac:dyDescent="0.3">
      <c r="C142" s="54" t="s">
        <v>584</v>
      </c>
      <c r="D142" s="301"/>
      <c r="E142" s="301"/>
      <c r="F142" s="301"/>
      <c r="G142" s="301"/>
      <c r="H142" s="301"/>
      <c r="I142" s="301"/>
      <c r="J142" s="301"/>
      <c r="K142" s="301"/>
      <c r="L142" s="301"/>
      <c r="M142" s="301"/>
      <c r="N142" s="301"/>
      <c r="O142" s="301"/>
    </row>
    <row r="143" spans="1:15" ht="15.75" thickBot="1" x14ac:dyDescent="0.3">
      <c r="A143" s="61" t="s">
        <v>229</v>
      </c>
      <c r="B143" s="510"/>
      <c r="C143" s="511"/>
      <c r="D143" s="60"/>
      <c r="E143" s="60"/>
      <c r="F143" s="60"/>
      <c r="G143" s="60"/>
      <c r="H143" s="60"/>
      <c r="I143" s="60"/>
      <c r="J143" s="60"/>
      <c r="K143" s="60"/>
      <c r="L143" s="60"/>
      <c r="M143" s="60"/>
      <c r="N143" s="60"/>
      <c r="O143" s="60"/>
    </row>
    <row r="144" spans="1:15" x14ac:dyDescent="0.25">
      <c r="A144" s="28"/>
      <c r="B144" s="28"/>
      <c r="C144" s="54" t="s">
        <v>208</v>
      </c>
      <c r="D144" s="57"/>
      <c r="E144" s="192"/>
      <c r="F144" s="192"/>
      <c r="G144" s="192"/>
      <c r="H144" s="192"/>
      <c r="I144" s="192"/>
      <c r="J144" s="192"/>
      <c r="K144" s="192"/>
      <c r="L144" s="192"/>
      <c r="M144" s="192"/>
      <c r="N144" s="192"/>
      <c r="O144" s="192"/>
    </row>
    <row r="145" spans="1:15" x14ac:dyDescent="0.25">
      <c r="A145" s="28"/>
      <c r="B145" s="28"/>
      <c r="C145" s="54" t="s">
        <v>209</v>
      </c>
      <c r="D145" s="297"/>
      <c r="E145" s="297"/>
      <c r="F145" s="297"/>
      <c r="G145" s="297"/>
      <c r="H145" s="297"/>
      <c r="I145" s="297"/>
      <c r="J145" s="297"/>
      <c r="K145" s="297"/>
      <c r="L145" s="297"/>
      <c r="M145" s="297"/>
      <c r="N145" s="297"/>
      <c r="O145" s="297"/>
    </row>
    <row r="146" spans="1:15" x14ac:dyDescent="0.25">
      <c r="A146" s="28"/>
      <c r="B146" s="28"/>
      <c r="C146" s="54" t="s">
        <v>205</v>
      </c>
      <c r="D146" s="8">
        <f>D144/100*D145</f>
        <v>0</v>
      </c>
      <c r="E146" s="8">
        <f t="shared" ref="E146" si="222">E144/100*E145</f>
        <v>0</v>
      </c>
      <c r="F146" s="8">
        <f t="shared" ref="F146" si="223">F144/100*F145</f>
        <v>0</v>
      </c>
      <c r="G146" s="8">
        <f t="shared" ref="G146" si="224">G144/100*G145</f>
        <v>0</v>
      </c>
      <c r="H146" s="8">
        <f t="shared" ref="H146" si="225">H144/100*H145</f>
        <v>0</v>
      </c>
      <c r="I146" s="8">
        <f t="shared" ref="I146" si="226">I144/100*I145</f>
        <v>0</v>
      </c>
      <c r="J146" s="8">
        <f t="shared" ref="J146" si="227">J144/100*J145</f>
        <v>0</v>
      </c>
      <c r="K146" s="8">
        <f t="shared" ref="K146" si="228">K144/100*K145</f>
        <v>0</v>
      </c>
      <c r="L146" s="8">
        <f t="shared" ref="L146" si="229">L144/100*L145</f>
        <v>0</v>
      </c>
      <c r="M146" s="8">
        <f t="shared" ref="M146" si="230">M144/100*M145</f>
        <v>0</v>
      </c>
      <c r="N146" s="8">
        <f t="shared" ref="N146" si="231">N144/100*N145</f>
        <v>0</v>
      </c>
      <c r="O146" s="8">
        <f t="shared" ref="O146" si="232">O144/100*O145</f>
        <v>0</v>
      </c>
    </row>
    <row r="147" spans="1:15" x14ac:dyDescent="0.25">
      <c r="A147" s="28"/>
      <c r="B147" s="28"/>
      <c r="C147" s="54" t="s">
        <v>207</v>
      </c>
      <c r="D147" s="51">
        <v>95</v>
      </c>
      <c r="E147" s="51">
        <f>D147</f>
        <v>95</v>
      </c>
      <c r="F147" s="51">
        <f t="shared" ref="F147:O147" si="233">E147</f>
        <v>95</v>
      </c>
      <c r="G147" s="51">
        <f t="shared" si="233"/>
        <v>95</v>
      </c>
      <c r="H147" s="51">
        <f t="shared" si="233"/>
        <v>95</v>
      </c>
      <c r="I147" s="51">
        <f t="shared" si="233"/>
        <v>95</v>
      </c>
      <c r="J147" s="51">
        <f t="shared" si="233"/>
        <v>95</v>
      </c>
      <c r="K147" s="51">
        <f t="shared" si="233"/>
        <v>95</v>
      </c>
      <c r="L147" s="51">
        <f t="shared" si="233"/>
        <v>95</v>
      </c>
      <c r="M147" s="51">
        <f t="shared" si="233"/>
        <v>95</v>
      </c>
      <c r="N147" s="51">
        <f t="shared" si="233"/>
        <v>95</v>
      </c>
      <c r="O147" s="51">
        <f t="shared" si="233"/>
        <v>95</v>
      </c>
    </row>
    <row r="148" spans="1:15" x14ac:dyDescent="0.25">
      <c r="C148" s="54" t="s">
        <v>583</v>
      </c>
      <c r="D148" s="303">
        <f>$D$9*D146</f>
        <v>0</v>
      </c>
      <c r="E148" s="303">
        <f>$E$9*E146</f>
        <v>0</v>
      </c>
      <c r="F148" s="303">
        <f>$F$9*F146</f>
        <v>0</v>
      </c>
      <c r="G148" s="303">
        <f>$G$9*G146</f>
        <v>0</v>
      </c>
      <c r="H148" s="303">
        <f>$H$9*H146</f>
        <v>0</v>
      </c>
      <c r="I148" s="303">
        <f>$I$9*I146</f>
        <v>0</v>
      </c>
      <c r="J148" s="303">
        <f>$J$9*J146</f>
        <v>0</v>
      </c>
      <c r="K148" s="303">
        <f>$K$9*K146</f>
        <v>0</v>
      </c>
      <c r="L148" s="303">
        <f>$L$9*L146</f>
        <v>0</v>
      </c>
      <c r="M148" s="303">
        <f>$M$9*M146</f>
        <v>0</v>
      </c>
      <c r="N148" s="303">
        <f>$N$9*N146</f>
        <v>0</v>
      </c>
      <c r="O148" s="303">
        <f>$O$9*O146</f>
        <v>0</v>
      </c>
    </row>
    <row r="149" spans="1:15" ht="15.75" thickBot="1" x14ac:dyDescent="0.3">
      <c r="C149" s="54" t="s">
        <v>584</v>
      </c>
      <c r="D149" s="301"/>
      <c r="E149" s="301"/>
      <c r="F149" s="301"/>
      <c r="G149" s="301"/>
      <c r="H149" s="301"/>
      <c r="I149" s="301"/>
      <c r="J149" s="301"/>
      <c r="K149" s="301"/>
      <c r="L149" s="301"/>
      <c r="M149" s="301"/>
      <c r="N149" s="301"/>
      <c r="O149" s="301"/>
    </row>
    <row r="150" spans="1:15" ht="15.75" thickBot="1" x14ac:dyDescent="0.3">
      <c r="A150" s="61" t="s">
        <v>230</v>
      </c>
      <c r="B150" s="510"/>
      <c r="C150" s="511"/>
      <c r="D150" s="60"/>
      <c r="E150" s="60"/>
      <c r="F150" s="60"/>
      <c r="G150" s="60"/>
      <c r="H150" s="60"/>
      <c r="I150" s="60"/>
      <c r="J150" s="60"/>
      <c r="K150" s="60"/>
      <c r="L150" s="60"/>
      <c r="M150" s="60"/>
      <c r="N150" s="60"/>
      <c r="O150" s="60"/>
    </row>
    <row r="151" spans="1:15" x14ac:dyDescent="0.25">
      <c r="A151" s="28"/>
      <c r="B151" s="28"/>
      <c r="C151" s="54" t="s">
        <v>208</v>
      </c>
      <c r="D151" s="57"/>
      <c r="E151" s="192"/>
      <c r="F151" s="192"/>
      <c r="G151" s="192"/>
      <c r="H151" s="192"/>
      <c r="I151" s="192"/>
      <c r="J151" s="192"/>
      <c r="K151" s="192"/>
      <c r="L151" s="192"/>
      <c r="M151" s="192"/>
      <c r="N151" s="192"/>
      <c r="O151" s="192"/>
    </row>
    <row r="152" spans="1:15" x14ac:dyDescent="0.25">
      <c r="A152" s="28"/>
      <c r="B152" s="28"/>
      <c r="C152" s="54" t="s">
        <v>209</v>
      </c>
      <c r="D152" s="297"/>
      <c r="E152" s="297"/>
      <c r="F152" s="297"/>
      <c r="G152" s="297"/>
      <c r="H152" s="297"/>
      <c r="I152" s="297"/>
      <c r="J152" s="297"/>
      <c r="K152" s="297"/>
      <c r="L152" s="297"/>
      <c r="M152" s="297"/>
      <c r="N152" s="297"/>
      <c r="O152" s="297"/>
    </row>
    <row r="153" spans="1:15" x14ac:dyDescent="0.25">
      <c r="A153" s="28"/>
      <c r="B153" s="28"/>
      <c r="C153" s="54" t="s">
        <v>205</v>
      </c>
      <c r="D153" s="8">
        <f>D151/100*D152</f>
        <v>0</v>
      </c>
      <c r="E153" s="8">
        <f t="shared" ref="E153" si="234">E151/100*E152</f>
        <v>0</v>
      </c>
      <c r="F153" s="8">
        <f t="shared" ref="F153" si="235">F151/100*F152</f>
        <v>0</v>
      </c>
      <c r="G153" s="8">
        <f t="shared" ref="G153" si="236">G151/100*G152</f>
        <v>0</v>
      </c>
      <c r="H153" s="8">
        <f t="shared" ref="H153" si="237">H151/100*H152</f>
        <v>0</v>
      </c>
      <c r="I153" s="8">
        <f t="shared" ref="I153" si="238">I151/100*I152</f>
        <v>0</v>
      </c>
      <c r="J153" s="8">
        <f t="shared" ref="J153" si="239">J151/100*J152</f>
        <v>0</v>
      </c>
      <c r="K153" s="8">
        <f t="shared" ref="K153" si="240">K151/100*K152</f>
        <v>0</v>
      </c>
      <c r="L153" s="8">
        <f t="shared" ref="L153" si="241">L151/100*L152</f>
        <v>0</v>
      </c>
      <c r="M153" s="8">
        <f t="shared" ref="M153" si="242">M151/100*M152</f>
        <v>0</v>
      </c>
      <c r="N153" s="8">
        <f t="shared" ref="N153" si="243">N151/100*N152</f>
        <v>0</v>
      </c>
      <c r="O153" s="8">
        <f t="shared" ref="O153" si="244">O151/100*O152</f>
        <v>0</v>
      </c>
    </row>
    <row r="154" spans="1:15" x14ac:dyDescent="0.25">
      <c r="A154" s="28"/>
      <c r="B154" s="28"/>
      <c r="C154" s="54" t="s">
        <v>207</v>
      </c>
      <c r="D154" s="51">
        <v>95</v>
      </c>
      <c r="E154" s="51">
        <f>D154</f>
        <v>95</v>
      </c>
      <c r="F154" s="51">
        <f t="shared" ref="F154:O154" si="245">E154</f>
        <v>95</v>
      </c>
      <c r="G154" s="51">
        <f t="shared" si="245"/>
        <v>95</v>
      </c>
      <c r="H154" s="51">
        <f t="shared" si="245"/>
        <v>95</v>
      </c>
      <c r="I154" s="51">
        <f t="shared" si="245"/>
        <v>95</v>
      </c>
      <c r="J154" s="51">
        <f t="shared" si="245"/>
        <v>95</v>
      </c>
      <c r="K154" s="51">
        <f t="shared" si="245"/>
        <v>95</v>
      </c>
      <c r="L154" s="51">
        <f t="shared" si="245"/>
        <v>95</v>
      </c>
      <c r="M154" s="51">
        <f t="shared" si="245"/>
        <v>95</v>
      </c>
      <c r="N154" s="51">
        <f t="shared" si="245"/>
        <v>95</v>
      </c>
      <c r="O154" s="51">
        <f t="shared" si="245"/>
        <v>95</v>
      </c>
    </row>
    <row r="155" spans="1:15" x14ac:dyDescent="0.25">
      <c r="C155" s="54" t="s">
        <v>583</v>
      </c>
      <c r="D155" s="303">
        <f>$D$9*D153</f>
        <v>0</v>
      </c>
      <c r="E155" s="303">
        <f>$E$9*E153</f>
        <v>0</v>
      </c>
      <c r="F155" s="303">
        <f>$F$9*F153</f>
        <v>0</v>
      </c>
      <c r="G155" s="303">
        <f>$G$9*G153</f>
        <v>0</v>
      </c>
      <c r="H155" s="303">
        <f>$H$9*H153</f>
        <v>0</v>
      </c>
      <c r="I155" s="303">
        <f>$I$9*I153</f>
        <v>0</v>
      </c>
      <c r="J155" s="303">
        <f>$J$9*J153</f>
        <v>0</v>
      </c>
      <c r="K155" s="303">
        <f>$K$9*K153</f>
        <v>0</v>
      </c>
      <c r="L155" s="303">
        <f>$L$9*L153</f>
        <v>0</v>
      </c>
      <c r="M155" s="303">
        <f>$M$9*M153</f>
        <v>0</v>
      </c>
      <c r="N155" s="303">
        <f>$N$9*N153</f>
        <v>0</v>
      </c>
      <c r="O155" s="303">
        <f>$O$9*O153</f>
        <v>0</v>
      </c>
    </row>
    <row r="156" spans="1:15" ht="15.75" thickBot="1" x14ac:dyDescent="0.3">
      <c r="C156" s="54" t="s">
        <v>584</v>
      </c>
      <c r="D156" s="301">
        <v>530</v>
      </c>
      <c r="E156" s="301">
        <v>530</v>
      </c>
      <c r="F156" s="301">
        <v>530</v>
      </c>
      <c r="G156" s="301">
        <v>530</v>
      </c>
      <c r="H156" s="301">
        <v>530</v>
      </c>
      <c r="I156" s="301">
        <v>530</v>
      </c>
      <c r="J156" s="301">
        <v>1700</v>
      </c>
      <c r="K156" s="301"/>
      <c r="L156" s="301">
        <v>1700</v>
      </c>
      <c r="M156" s="301"/>
      <c r="N156" s="301">
        <v>1700</v>
      </c>
      <c r="O156" s="301">
        <v>1700</v>
      </c>
    </row>
    <row r="157" spans="1:15" ht="15.75" thickBot="1" x14ac:dyDescent="0.3">
      <c r="A157" s="61" t="s">
        <v>231</v>
      </c>
      <c r="B157" s="510"/>
      <c r="C157" s="511"/>
      <c r="D157" s="60"/>
      <c r="E157" s="60"/>
      <c r="F157" s="60"/>
      <c r="G157" s="60"/>
      <c r="H157" s="60"/>
      <c r="I157" s="60"/>
      <c r="J157" s="60"/>
      <c r="K157" s="60"/>
      <c r="L157" s="60"/>
      <c r="M157" s="60"/>
      <c r="N157" s="60"/>
      <c r="O157" s="60"/>
    </row>
    <row r="158" spans="1:15" x14ac:dyDescent="0.25">
      <c r="A158" s="28"/>
      <c r="B158" s="28"/>
      <c r="C158" s="54" t="s">
        <v>208</v>
      </c>
      <c r="D158" s="57"/>
      <c r="E158" s="192"/>
      <c r="F158" s="192"/>
      <c r="G158" s="192"/>
      <c r="H158" s="192"/>
      <c r="I158" s="192"/>
      <c r="J158" s="192"/>
      <c r="K158" s="192"/>
      <c r="L158" s="192"/>
      <c r="M158" s="192"/>
      <c r="N158" s="192"/>
      <c r="O158" s="192"/>
    </row>
    <row r="159" spans="1:15" x14ac:dyDescent="0.25">
      <c r="A159" s="28"/>
      <c r="B159" s="28"/>
      <c r="C159" s="54" t="s">
        <v>209</v>
      </c>
      <c r="D159" s="297"/>
      <c r="E159" s="297"/>
      <c r="F159" s="297"/>
      <c r="G159" s="297"/>
      <c r="H159" s="297"/>
      <c r="I159" s="297"/>
      <c r="J159" s="297"/>
      <c r="K159" s="297"/>
      <c r="L159" s="297"/>
      <c r="M159" s="297"/>
      <c r="N159" s="297"/>
      <c r="O159" s="297"/>
    </row>
    <row r="160" spans="1:15" x14ac:dyDescent="0.25">
      <c r="A160" s="28"/>
      <c r="B160" s="28"/>
      <c r="C160" s="54" t="s">
        <v>205</v>
      </c>
      <c r="D160" s="8">
        <f>D158/100*D159</f>
        <v>0</v>
      </c>
      <c r="E160" s="8">
        <f t="shared" ref="E160" si="246">E158/100*E159</f>
        <v>0</v>
      </c>
      <c r="F160" s="8">
        <f t="shared" ref="F160" si="247">F158/100*F159</f>
        <v>0</v>
      </c>
      <c r="G160" s="8">
        <f t="shared" ref="G160" si="248">G158/100*G159</f>
        <v>0</v>
      </c>
      <c r="H160" s="8">
        <f t="shared" ref="H160" si="249">H158/100*H159</f>
        <v>0</v>
      </c>
      <c r="I160" s="8">
        <f t="shared" ref="I160" si="250">I158/100*I159</f>
        <v>0</v>
      </c>
      <c r="J160" s="8">
        <f t="shared" ref="J160" si="251">J158/100*J159</f>
        <v>0</v>
      </c>
      <c r="K160" s="8">
        <f t="shared" ref="K160" si="252">K158/100*K159</f>
        <v>0</v>
      </c>
      <c r="L160" s="8">
        <f t="shared" ref="L160" si="253">L158/100*L159</f>
        <v>0</v>
      </c>
      <c r="M160" s="8">
        <f t="shared" ref="M160" si="254">M158/100*M159</f>
        <v>0</v>
      </c>
      <c r="N160" s="8">
        <f t="shared" ref="N160" si="255">N158/100*N159</f>
        <v>0</v>
      </c>
      <c r="O160" s="8">
        <f t="shared" ref="O160" si="256">O158/100*O159</f>
        <v>0</v>
      </c>
    </row>
    <row r="161" spans="1:17" x14ac:dyDescent="0.25">
      <c r="A161" s="28"/>
      <c r="B161" s="28"/>
      <c r="C161" s="54" t="s">
        <v>207</v>
      </c>
      <c r="D161" s="51">
        <v>95</v>
      </c>
      <c r="E161" s="51">
        <f>D161</f>
        <v>95</v>
      </c>
      <c r="F161" s="51">
        <f t="shared" ref="F161:O161" si="257">E161</f>
        <v>95</v>
      </c>
      <c r="G161" s="51">
        <f t="shared" si="257"/>
        <v>95</v>
      </c>
      <c r="H161" s="51">
        <f t="shared" si="257"/>
        <v>95</v>
      </c>
      <c r="I161" s="51">
        <f t="shared" si="257"/>
        <v>95</v>
      </c>
      <c r="J161" s="51">
        <f t="shared" si="257"/>
        <v>95</v>
      </c>
      <c r="K161" s="51">
        <f t="shared" si="257"/>
        <v>95</v>
      </c>
      <c r="L161" s="51">
        <f t="shared" si="257"/>
        <v>95</v>
      </c>
      <c r="M161" s="51">
        <f t="shared" si="257"/>
        <v>95</v>
      </c>
      <c r="N161" s="51">
        <f t="shared" si="257"/>
        <v>95</v>
      </c>
      <c r="O161" s="51">
        <f t="shared" si="257"/>
        <v>95</v>
      </c>
    </row>
    <row r="162" spans="1:17" x14ac:dyDescent="0.25">
      <c r="C162" s="54" t="s">
        <v>583</v>
      </c>
      <c r="D162" s="303">
        <f>$D$9*D160</f>
        <v>0</v>
      </c>
      <c r="E162" s="303">
        <f>$E$9*E160</f>
        <v>0</v>
      </c>
      <c r="F162" s="303">
        <f>$F$9*F160</f>
        <v>0</v>
      </c>
      <c r="G162" s="303">
        <f>$G$9*G160</f>
        <v>0</v>
      </c>
      <c r="H162" s="303">
        <f>$H$9*H160</f>
        <v>0</v>
      </c>
      <c r="I162" s="303">
        <f>$I$9*I160</f>
        <v>0</v>
      </c>
      <c r="J162" s="303">
        <f>$J$9*J160</f>
        <v>0</v>
      </c>
      <c r="K162" s="303">
        <f>$K$9*K160</f>
        <v>0</v>
      </c>
      <c r="L162" s="303">
        <f>$L$9*L160</f>
        <v>0</v>
      </c>
      <c r="M162" s="303">
        <f>$M$9*M160</f>
        <v>0</v>
      </c>
      <c r="N162" s="303">
        <f>$N$9*N160</f>
        <v>0</v>
      </c>
      <c r="O162" s="303">
        <f>$O$9*O160</f>
        <v>0</v>
      </c>
    </row>
    <row r="163" spans="1:17" ht="15.75" thickBot="1" x14ac:dyDescent="0.3">
      <c r="C163" s="54" t="s">
        <v>584</v>
      </c>
      <c r="D163" s="301"/>
      <c r="E163" s="301"/>
      <c r="F163" s="301"/>
      <c r="G163" s="301"/>
      <c r="H163" s="301"/>
      <c r="I163" s="301"/>
      <c r="J163" s="301"/>
      <c r="K163" s="301"/>
      <c r="L163" s="301"/>
      <c r="M163" s="301"/>
      <c r="N163" s="301"/>
      <c r="O163" s="301"/>
    </row>
    <row r="164" spans="1:17" ht="15.75" thickBot="1" x14ac:dyDescent="0.3">
      <c r="A164" s="61" t="s">
        <v>232</v>
      </c>
      <c r="B164" s="510"/>
      <c r="C164" s="511"/>
      <c r="D164" s="60"/>
      <c r="E164" s="60"/>
      <c r="F164" s="60"/>
      <c r="G164" s="60"/>
      <c r="H164" s="60"/>
      <c r="I164" s="60"/>
      <c r="J164" s="60"/>
      <c r="K164" s="60"/>
      <c r="L164" s="60"/>
      <c r="M164" s="60"/>
      <c r="N164" s="60"/>
      <c r="O164" s="60"/>
    </row>
    <row r="165" spans="1:17" x14ac:dyDescent="0.25">
      <c r="A165" s="28"/>
      <c r="B165" s="28"/>
      <c r="C165" s="54" t="s">
        <v>208</v>
      </c>
      <c r="D165" s="57"/>
      <c r="E165" s="192"/>
      <c r="F165" s="192"/>
      <c r="G165" s="192"/>
      <c r="H165" s="192"/>
      <c r="I165" s="192"/>
      <c r="J165" s="192"/>
      <c r="K165" s="192"/>
      <c r="L165" s="192"/>
      <c r="M165" s="192"/>
      <c r="N165" s="192"/>
      <c r="O165" s="192"/>
    </row>
    <row r="166" spans="1:17" x14ac:dyDescent="0.25">
      <c r="A166" s="28"/>
      <c r="B166" s="28"/>
      <c r="C166" s="54" t="s">
        <v>209</v>
      </c>
      <c r="D166" s="297"/>
      <c r="E166" s="297"/>
      <c r="F166" s="297"/>
      <c r="G166" s="297"/>
      <c r="H166" s="297"/>
      <c r="I166" s="297"/>
      <c r="J166" s="297"/>
      <c r="K166" s="297"/>
      <c r="L166" s="297"/>
      <c r="M166" s="297"/>
      <c r="N166" s="297"/>
      <c r="O166" s="297"/>
    </row>
    <row r="167" spans="1:17" x14ac:dyDescent="0.25">
      <c r="A167" s="28"/>
      <c r="B167" s="28"/>
      <c r="C167" s="54" t="s">
        <v>205</v>
      </c>
      <c r="D167" s="8">
        <f>D165/100*D166</f>
        <v>0</v>
      </c>
      <c r="E167" s="8">
        <f t="shared" ref="E167" si="258">E165/100*E166</f>
        <v>0</v>
      </c>
      <c r="F167" s="8">
        <f t="shared" ref="F167" si="259">F165/100*F166</f>
        <v>0</v>
      </c>
      <c r="G167" s="8">
        <f t="shared" ref="G167" si="260">G165/100*G166</f>
        <v>0</v>
      </c>
      <c r="H167" s="8">
        <f t="shared" ref="H167" si="261">H165/100*H166</f>
        <v>0</v>
      </c>
      <c r="I167" s="8">
        <f t="shared" ref="I167" si="262">I165/100*I166</f>
        <v>0</v>
      </c>
      <c r="J167" s="8">
        <f t="shared" ref="J167" si="263">J165/100*J166</f>
        <v>0</v>
      </c>
      <c r="K167" s="8">
        <f t="shared" ref="K167" si="264">K165/100*K166</f>
        <v>0</v>
      </c>
      <c r="L167" s="8">
        <f t="shared" ref="L167" si="265">L165/100*L166</f>
        <v>0</v>
      </c>
      <c r="M167" s="8">
        <f t="shared" ref="M167" si="266">M165/100*M166</f>
        <v>0</v>
      </c>
      <c r="N167" s="8">
        <f t="shared" ref="N167" si="267">N165/100*N166</f>
        <v>0</v>
      </c>
      <c r="O167" s="8">
        <f t="shared" ref="O167" si="268">O165/100*O166</f>
        <v>0</v>
      </c>
    </row>
    <row r="168" spans="1:17" x14ac:dyDescent="0.25">
      <c r="A168" s="28"/>
      <c r="B168" s="28"/>
      <c r="C168" s="54" t="s">
        <v>207</v>
      </c>
      <c r="D168" s="51">
        <v>95</v>
      </c>
      <c r="E168" s="51">
        <f>D168</f>
        <v>95</v>
      </c>
      <c r="F168" s="51">
        <f t="shared" ref="F168:O168" si="269">E168</f>
        <v>95</v>
      </c>
      <c r="G168" s="51">
        <f t="shared" si="269"/>
        <v>95</v>
      </c>
      <c r="H168" s="51">
        <f t="shared" si="269"/>
        <v>95</v>
      </c>
      <c r="I168" s="51">
        <f t="shared" si="269"/>
        <v>95</v>
      </c>
      <c r="J168" s="51">
        <f t="shared" si="269"/>
        <v>95</v>
      </c>
      <c r="K168" s="51">
        <f t="shared" si="269"/>
        <v>95</v>
      </c>
      <c r="L168" s="51">
        <f t="shared" si="269"/>
        <v>95</v>
      </c>
      <c r="M168" s="51">
        <f t="shared" si="269"/>
        <v>95</v>
      </c>
      <c r="N168" s="51">
        <f t="shared" si="269"/>
        <v>95</v>
      </c>
      <c r="O168" s="51">
        <f t="shared" si="269"/>
        <v>95</v>
      </c>
    </row>
    <row r="169" spans="1:17" x14ac:dyDescent="0.25">
      <c r="C169" s="54" t="s">
        <v>583</v>
      </c>
      <c r="D169" s="303">
        <f>$D$9*D167</f>
        <v>0</v>
      </c>
      <c r="E169" s="303">
        <f>$E$9*E167</f>
        <v>0</v>
      </c>
      <c r="F169" s="303">
        <f>$F$9*F167</f>
        <v>0</v>
      </c>
      <c r="G169" s="303">
        <f>$G$9*G167</f>
        <v>0</v>
      </c>
      <c r="H169" s="303">
        <f>$H$9*H167</f>
        <v>0</v>
      </c>
      <c r="I169" s="303">
        <f>$I$9*I167</f>
        <v>0</v>
      </c>
      <c r="J169" s="303">
        <f>$J$9*J167</f>
        <v>0</v>
      </c>
      <c r="K169" s="303">
        <f>$K$9*K167</f>
        <v>0</v>
      </c>
      <c r="L169" s="303">
        <f>$L$9*L167</f>
        <v>0</v>
      </c>
      <c r="M169" s="303">
        <f>$M$9*M167</f>
        <v>0</v>
      </c>
      <c r="N169" s="303">
        <f>$N$9*N167</f>
        <v>0</v>
      </c>
      <c r="O169" s="303">
        <f>$O$9*O167</f>
        <v>0</v>
      </c>
    </row>
    <row r="170" spans="1:17" ht="15.75" thickBot="1" x14ac:dyDescent="0.3">
      <c r="C170" s="54" t="s">
        <v>584</v>
      </c>
      <c r="D170" s="301"/>
      <c r="E170" s="301"/>
      <c r="F170" s="301"/>
      <c r="G170" s="301"/>
      <c r="H170" s="301"/>
      <c r="I170" s="301"/>
      <c r="J170" s="301"/>
      <c r="K170" s="301"/>
      <c r="L170" s="301"/>
      <c r="M170" s="301"/>
      <c r="N170" s="301"/>
      <c r="O170" s="301"/>
      <c r="P170" s="305"/>
      <c r="Q170" s="306"/>
    </row>
    <row r="171" spans="1:17" ht="15.75" thickBot="1" x14ac:dyDescent="0.3">
      <c r="A171" s="61" t="s">
        <v>233</v>
      </c>
      <c r="B171" s="510"/>
      <c r="C171" s="511"/>
      <c r="D171" s="60"/>
      <c r="E171" s="60"/>
      <c r="F171" s="60"/>
      <c r="G171" s="60"/>
      <c r="H171" s="60"/>
      <c r="I171" s="60"/>
      <c r="J171" s="60"/>
      <c r="K171" s="60"/>
      <c r="L171" s="60"/>
      <c r="M171" s="60"/>
      <c r="N171" s="60"/>
      <c r="O171" s="60"/>
    </row>
    <row r="172" spans="1:17" x14ac:dyDescent="0.25">
      <c r="A172" s="28"/>
      <c r="B172" s="28"/>
      <c r="C172" s="54" t="s">
        <v>208</v>
      </c>
      <c r="D172" s="57"/>
      <c r="E172" s="192"/>
      <c r="F172" s="192"/>
      <c r="G172" s="192"/>
      <c r="H172" s="192"/>
      <c r="I172" s="192"/>
      <c r="J172" s="192"/>
      <c r="K172" s="192"/>
      <c r="L172" s="192"/>
      <c r="M172" s="192"/>
      <c r="N172" s="192"/>
      <c r="O172" s="192"/>
    </row>
    <row r="173" spans="1:17" x14ac:dyDescent="0.25">
      <c r="A173" s="28"/>
      <c r="B173" s="28"/>
      <c r="C173" s="54" t="s">
        <v>209</v>
      </c>
      <c r="D173" s="51"/>
      <c r="E173" s="51"/>
      <c r="F173" s="51"/>
      <c r="G173" s="297"/>
      <c r="H173" s="297"/>
      <c r="I173" s="297"/>
      <c r="J173" s="297"/>
      <c r="K173" s="297"/>
      <c r="L173" s="297"/>
      <c r="M173" s="297"/>
      <c r="N173" s="51"/>
      <c r="O173" s="51"/>
    </row>
    <row r="174" spans="1:17" x14ac:dyDescent="0.25">
      <c r="A174" s="28"/>
      <c r="B174" s="28"/>
      <c r="C174" s="54" t="s">
        <v>205</v>
      </c>
      <c r="D174" s="8">
        <f>D172/100*D173</f>
        <v>0</v>
      </c>
      <c r="E174" s="8">
        <f t="shared" ref="E174" si="270">E172/100*E173</f>
        <v>0</v>
      </c>
      <c r="F174" s="8">
        <f t="shared" ref="F174" si="271">F172/100*F173</f>
        <v>0</v>
      </c>
      <c r="G174" s="8">
        <f t="shared" ref="G174" si="272">G172/100*G173</f>
        <v>0</v>
      </c>
      <c r="H174" s="8">
        <f t="shared" ref="H174" si="273">H172/100*H173</f>
        <v>0</v>
      </c>
      <c r="I174" s="8">
        <f t="shared" ref="I174" si="274">I172/100*I173</f>
        <v>0</v>
      </c>
      <c r="J174" s="8">
        <f t="shared" ref="J174" si="275">J172/100*J173</f>
        <v>0</v>
      </c>
      <c r="K174" s="8">
        <f t="shared" ref="K174" si="276">K172/100*K173</f>
        <v>0</v>
      </c>
      <c r="L174" s="8">
        <f t="shared" ref="L174" si="277">L172/100*L173</f>
        <v>0</v>
      </c>
      <c r="M174" s="8">
        <f t="shared" ref="M174" si="278">M172/100*M173</f>
        <v>0</v>
      </c>
      <c r="N174" s="8">
        <f t="shared" ref="N174" si="279">N172/100*N173</f>
        <v>0</v>
      </c>
      <c r="O174" s="8">
        <f t="shared" ref="O174" si="280">O172/100*O173</f>
        <v>0</v>
      </c>
    </row>
    <row r="175" spans="1:17" x14ac:dyDescent="0.25">
      <c r="A175" s="28"/>
      <c r="B175" s="28"/>
      <c r="C175" s="54" t="s">
        <v>207</v>
      </c>
      <c r="D175" s="51">
        <v>95</v>
      </c>
      <c r="E175" s="51">
        <f>D175</f>
        <v>95</v>
      </c>
      <c r="F175" s="51">
        <f t="shared" ref="F175:O175" si="281">E175</f>
        <v>95</v>
      </c>
      <c r="G175" s="51">
        <f t="shared" si="281"/>
        <v>95</v>
      </c>
      <c r="H175" s="51">
        <f t="shared" si="281"/>
        <v>95</v>
      </c>
      <c r="I175" s="51">
        <f t="shared" si="281"/>
        <v>95</v>
      </c>
      <c r="J175" s="51">
        <f t="shared" si="281"/>
        <v>95</v>
      </c>
      <c r="K175" s="51">
        <f t="shared" si="281"/>
        <v>95</v>
      </c>
      <c r="L175" s="51">
        <f t="shared" si="281"/>
        <v>95</v>
      </c>
      <c r="M175" s="51">
        <f t="shared" si="281"/>
        <v>95</v>
      </c>
      <c r="N175" s="51">
        <f t="shared" si="281"/>
        <v>95</v>
      </c>
      <c r="O175" s="51">
        <f t="shared" si="281"/>
        <v>95</v>
      </c>
    </row>
    <row r="176" spans="1:17" x14ac:dyDescent="0.25">
      <c r="C176" s="54" t="s">
        <v>583</v>
      </c>
      <c r="D176" s="303">
        <f>$D$9*D174</f>
        <v>0</v>
      </c>
      <c r="E176" s="303">
        <f>$E$9*E174</f>
        <v>0</v>
      </c>
      <c r="F176" s="303">
        <f>$F$9*F174</f>
        <v>0</v>
      </c>
      <c r="G176" s="303">
        <f>$G$9*G174</f>
        <v>0</v>
      </c>
      <c r="H176" s="303">
        <f>$H$9*H174</f>
        <v>0</v>
      </c>
      <c r="I176" s="303">
        <f>$I$9*I174</f>
        <v>0</v>
      </c>
      <c r="J176" s="303">
        <f>$J$9*J174</f>
        <v>0</v>
      </c>
      <c r="K176" s="303">
        <f>$K$9*K174</f>
        <v>0</v>
      </c>
      <c r="L176" s="303">
        <f>$L$9*L174</f>
        <v>0</v>
      </c>
      <c r="M176" s="303">
        <f>$M$9*M174</f>
        <v>0</v>
      </c>
      <c r="N176" s="303">
        <f>$N$9*N174</f>
        <v>0</v>
      </c>
      <c r="O176" s="303">
        <f>$O$9*O174</f>
        <v>0</v>
      </c>
    </row>
    <row r="177" spans="1:15" ht="15.75" thickBot="1" x14ac:dyDescent="0.3">
      <c r="C177" s="54" t="s">
        <v>584</v>
      </c>
      <c r="D177" s="1"/>
      <c r="E177" s="1"/>
      <c r="F177" s="1"/>
      <c r="G177" s="1"/>
      <c r="H177" s="1"/>
      <c r="I177" s="1"/>
      <c r="J177" s="1"/>
      <c r="K177" s="1"/>
      <c r="L177" s="1"/>
      <c r="M177" s="1"/>
      <c r="N177" s="1"/>
      <c r="O177" s="1"/>
    </row>
    <row r="178" spans="1:15" ht="15.75" thickBot="1" x14ac:dyDescent="0.3">
      <c r="A178" s="61" t="s">
        <v>234</v>
      </c>
      <c r="B178" s="510"/>
      <c r="C178" s="511"/>
      <c r="D178" s="60"/>
      <c r="E178" s="60"/>
      <c r="F178" s="60"/>
      <c r="G178" s="60"/>
      <c r="H178" s="60"/>
      <c r="I178" s="60"/>
      <c r="J178" s="60"/>
      <c r="K178" s="60"/>
      <c r="L178" s="60"/>
      <c r="M178" s="60"/>
      <c r="N178" s="60"/>
      <c r="O178" s="60"/>
    </row>
    <row r="179" spans="1:15" x14ac:dyDescent="0.25">
      <c r="A179" s="28"/>
      <c r="B179" s="28"/>
      <c r="C179" s="54" t="s">
        <v>208</v>
      </c>
      <c r="D179" s="57"/>
      <c r="E179" s="57"/>
      <c r="F179" s="57"/>
      <c r="G179" s="57"/>
      <c r="H179" s="57"/>
      <c r="I179" s="57"/>
      <c r="J179" s="57"/>
      <c r="K179" s="57"/>
      <c r="L179" s="57"/>
      <c r="M179" s="57"/>
      <c r="N179" s="57"/>
      <c r="O179" s="57"/>
    </row>
    <row r="180" spans="1:15" x14ac:dyDescent="0.25">
      <c r="A180" s="28"/>
      <c r="B180" s="28"/>
      <c r="C180" s="54" t="s">
        <v>209</v>
      </c>
      <c r="D180" s="51"/>
      <c r="E180" s="51"/>
      <c r="F180" s="51"/>
      <c r="G180" s="51"/>
      <c r="H180" s="51"/>
      <c r="I180" s="51"/>
      <c r="J180" s="51"/>
      <c r="K180" s="51"/>
      <c r="L180" s="51"/>
      <c r="M180" s="51"/>
      <c r="N180" s="51"/>
      <c r="O180" s="51"/>
    </row>
    <row r="181" spans="1:15" x14ac:dyDescent="0.25">
      <c r="A181" s="28"/>
      <c r="B181" s="28"/>
      <c r="C181" s="54" t="s">
        <v>205</v>
      </c>
      <c r="D181" s="8">
        <f>D179/100*D180</f>
        <v>0</v>
      </c>
      <c r="E181" s="8">
        <f t="shared" ref="E181" si="282">E179/100*E180</f>
        <v>0</v>
      </c>
      <c r="F181" s="8">
        <f t="shared" ref="F181" si="283">F179/100*F180</f>
        <v>0</v>
      </c>
      <c r="G181" s="8">
        <f t="shared" ref="G181" si="284">G179/100*G180</f>
        <v>0</v>
      </c>
      <c r="H181" s="8">
        <f t="shared" ref="H181" si="285">H179/100*H180</f>
        <v>0</v>
      </c>
      <c r="I181" s="8">
        <f t="shared" ref="I181" si="286">I179/100*I180</f>
        <v>0</v>
      </c>
      <c r="J181" s="8">
        <f t="shared" ref="J181" si="287">J179/100*J180</f>
        <v>0</v>
      </c>
      <c r="K181" s="8">
        <f t="shared" ref="K181" si="288">K179/100*K180</f>
        <v>0</v>
      </c>
      <c r="L181" s="8">
        <f t="shared" ref="L181" si="289">L179/100*L180</f>
        <v>0</v>
      </c>
      <c r="M181" s="8">
        <f t="shared" ref="M181" si="290">M179/100*M180</f>
        <v>0</v>
      </c>
      <c r="N181" s="8">
        <f t="shared" ref="N181" si="291">N179/100*N180</f>
        <v>0</v>
      </c>
      <c r="O181" s="8">
        <f t="shared" ref="O181" si="292">O179/100*O180</f>
        <v>0</v>
      </c>
    </row>
    <row r="182" spans="1:15" x14ac:dyDescent="0.25">
      <c r="A182" s="28"/>
      <c r="B182" s="28"/>
      <c r="C182" s="54" t="s">
        <v>207</v>
      </c>
      <c r="D182" s="51">
        <v>95</v>
      </c>
      <c r="E182" s="51">
        <f>D182</f>
        <v>95</v>
      </c>
      <c r="F182" s="51">
        <f t="shared" ref="F182:O182" si="293">E182</f>
        <v>95</v>
      </c>
      <c r="G182" s="51">
        <f t="shared" si="293"/>
        <v>95</v>
      </c>
      <c r="H182" s="51">
        <f t="shared" si="293"/>
        <v>95</v>
      </c>
      <c r="I182" s="51">
        <f t="shared" si="293"/>
        <v>95</v>
      </c>
      <c r="J182" s="51">
        <f t="shared" si="293"/>
        <v>95</v>
      </c>
      <c r="K182" s="51">
        <f t="shared" si="293"/>
        <v>95</v>
      </c>
      <c r="L182" s="51">
        <f t="shared" si="293"/>
        <v>95</v>
      </c>
      <c r="M182" s="51">
        <f t="shared" si="293"/>
        <v>95</v>
      </c>
      <c r="N182" s="51">
        <f t="shared" si="293"/>
        <v>95</v>
      </c>
      <c r="O182" s="51">
        <f t="shared" si="293"/>
        <v>95</v>
      </c>
    </row>
    <row r="183" spans="1:15" x14ac:dyDescent="0.25">
      <c r="C183" s="54" t="s">
        <v>583</v>
      </c>
      <c r="D183" s="56">
        <f>$D$9*D181</f>
        <v>0</v>
      </c>
      <c r="E183" s="56">
        <f>$E$9*E181</f>
        <v>0</v>
      </c>
      <c r="F183" s="56">
        <f>$F$9*F181</f>
        <v>0</v>
      </c>
      <c r="G183" s="56">
        <f>$G$9*G181</f>
        <v>0</v>
      </c>
      <c r="H183" s="56">
        <f>$H$9*H181</f>
        <v>0</v>
      </c>
      <c r="I183" s="56">
        <f>$I$9*I181</f>
        <v>0</v>
      </c>
      <c r="J183" s="56">
        <f>$J$9*J181</f>
        <v>0</v>
      </c>
      <c r="K183" s="56">
        <f>$K$9*K181</f>
        <v>0</v>
      </c>
      <c r="L183" s="56">
        <f>$L$9*L181</f>
        <v>0</v>
      </c>
      <c r="M183" s="56">
        <f>$M$9*M181</f>
        <v>0</v>
      </c>
      <c r="N183" s="56">
        <f>$N$9*N181</f>
        <v>0</v>
      </c>
      <c r="O183" s="56">
        <f>$O$9*O181</f>
        <v>0</v>
      </c>
    </row>
    <row r="184" spans="1:15" ht="15.75" thickBot="1" x14ac:dyDescent="0.3">
      <c r="C184" s="54" t="s">
        <v>584</v>
      </c>
      <c r="D184" s="1"/>
      <c r="E184" s="1"/>
      <c r="F184" s="1"/>
      <c r="G184" s="1"/>
      <c r="H184" s="1"/>
      <c r="I184" s="1"/>
      <c r="J184" s="1"/>
      <c r="K184" s="1"/>
      <c r="L184" s="1"/>
      <c r="M184" s="1"/>
      <c r="N184" s="1"/>
      <c r="O184" s="1"/>
    </row>
    <row r="185" spans="1:15" ht="15.75" thickBot="1" x14ac:dyDescent="0.3">
      <c r="A185" s="61" t="s">
        <v>235</v>
      </c>
      <c r="B185" s="510"/>
      <c r="C185" s="511"/>
      <c r="D185" s="60"/>
      <c r="E185" s="60"/>
      <c r="F185" s="60"/>
      <c r="G185" s="60"/>
      <c r="H185" s="60"/>
      <c r="I185" s="60"/>
      <c r="J185" s="60"/>
      <c r="K185" s="60"/>
      <c r="L185" s="60"/>
      <c r="M185" s="60"/>
      <c r="N185" s="60"/>
      <c r="O185" s="60"/>
    </row>
    <row r="186" spans="1:15" x14ac:dyDescent="0.25">
      <c r="A186" s="28"/>
      <c r="B186" s="28"/>
      <c r="C186" s="54" t="s">
        <v>208</v>
      </c>
      <c r="D186" s="57"/>
      <c r="E186" s="57"/>
      <c r="F186" s="57"/>
      <c r="G186" s="57"/>
      <c r="H186" s="57"/>
      <c r="I186" s="57"/>
      <c r="J186" s="57"/>
      <c r="K186" s="57"/>
      <c r="L186" s="57"/>
      <c r="M186" s="57"/>
      <c r="N186" s="57"/>
      <c r="O186" s="57"/>
    </row>
    <row r="187" spans="1:15" x14ac:dyDescent="0.25">
      <c r="A187" s="28"/>
      <c r="B187" s="28"/>
      <c r="C187" s="54" t="s">
        <v>209</v>
      </c>
      <c r="D187" s="51"/>
      <c r="E187" s="51"/>
      <c r="F187" s="51"/>
      <c r="G187" s="51"/>
      <c r="H187" s="51"/>
      <c r="I187" s="51"/>
      <c r="J187" s="51"/>
      <c r="K187" s="51"/>
      <c r="L187" s="51"/>
      <c r="M187" s="51"/>
      <c r="N187" s="51"/>
      <c r="O187" s="51"/>
    </row>
    <row r="188" spans="1:15" x14ac:dyDescent="0.25">
      <c r="A188" s="28"/>
      <c r="B188" s="28"/>
      <c r="C188" s="54" t="s">
        <v>205</v>
      </c>
      <c r="D188" s="8">
        <f>D186/100*D187</f>
        <v>0</v>
      </c>
      <c r="E188" s="8">
        <f t="shared" ref="E188" si="294">E186/100*E187</f>
        <v>0</v>
      </c>
      <c r="F188" s="8">
        <f t="shared" ref="F188" si="295">F186/100*F187</f>
        <v>0</v>
      </c>
      <c r="G188" s="8">
        <f t="shared" ref="G188" si="296">G186/100*G187</f>
        <v>0</v>
      </c>
      <c r="H188" s="8">
        <f t="shared" ref="H188" si="297">H186/100*H187</f>
        <v>0</v>
      </c>
      <c r="I188" s="8">
        <f t="shared" ref="I188" si="298">I186/100*I187</f>
        <v>0</v>
      </c>
      <c r="J188" s="8">
        <f t="shared" ref="J188" si="299">J186/100*J187</f>
        <v>0</v>
      </c>
      <c r="K188" s="8">
        <f t="shared" ref="K188" si="300">K186/100*K187</f>
        <v>0</v>
      </c>
      <c r="L188" s="8">
        <f t="shared" ref="L188" si="301">L186/100*L187</f>
        <v>0</v>
      </c>
      <c r="M188" s="8">
        <f t="shared" ref="M188" si="302">M186/100*M187</f>
        <v>0</v>
      </c>
      <c r="N188" s="8">
        <f t="shared" ref="N188" si="303">N186/100*N187</f>
        <v>0</v>
      </c>
      <c r="O188" s="8">
        <f t="shared" ref="O188" si="304">O186/100*O187</f>
        <v>0</v>
      </c>
    </row>
    <row r="189" spans="1:15" x14ac:dyDescent="0.25">
      <c r="A189" s="28"/>
      <c r="B189" s="28"/>
      <c r="C189" s="54" t="s">
        <v>207</v>
      </c>
      <c r="D189" s="51">
        <v>95</v>
      </c>
      <c r="E189" s="51">
        <f>D189</f>
        <v>95</v>
      </c>
      <c r="F189" s="51">
        <f t="shared" ref="F189:O189" si="305">E189</f>
        <v>95</v>
      </c>
      <c r="G189" s="51">
        <f t="shared" si="305"/>
        <v>95</v>
      </c>
      <c r="H189" s="51">
        <f t="shared" si="305"/>
        <v>95</v>
      </c>
      <c r="I189" s="51">
        <f t="shared" si="305"/>
        <v>95</v>
      </c>
      <c r="J189" s="51">
        <f t="shared" si="305"/>
        <v>95</v>
      </c>
      <c r="K189" s="51">
        <f t="shared" si="305"/>
        <v>95</v>
      </c>
      <c r="L189" s="51">
        <f t="shared" si="305"/>
        <v>95</v>
      </c>
      <c r="M189" s="51">
        <f t="shared" si="305"/>
        <v>95</v>
      </c>
      <c r="N189" s="51">
        <f t="shared" si="305"/>
        <v>95</v>
      </c>
      <c r="O189" s="51">
        <f t="shared" si="305"/>
        <v>95</v>
      </c>
    </row>
    <row r="190" spans="1:15" x14ac:dyDescent="0.25">
      <c r="C190" s="54" t="s">
        <v>583</v>
      </c>
      <c r="D190" s="56">
        <f>$D$9*D188</f>
        <v>0</v>
      </c>
      <c r="E190" s="56">
        <f>$E$9*E188</f>
        <v>0</v>
      </c>
      <c r="F190" s="56">
        <f>$F$9*F188</f>
        <v>0</v>
      </c>
      <c r="G190" s="56">
        <f>$G$9*G188</f>
        <v>0</v>
      </c>
      <c r="H190" s="56">
        <f>$H$9*H188</f>
        <v>0</v>
      </c>
      <c r="I190" s="56">
        <f>$I$9*I188</f>
        <v>0</v>
      </c>
      <c r="J190" s="56">
        <f>$J$9*J188</f>
        <v>0</v>
      </c>
      <c r="K190" s="56">
        <f>$K$9*K188</f>
        <v>0</v>
      </c>
      <c r="L190" s="56">
        <f>$L$9*L188</f>
        <v>0</v>
      </c>
      <c r="M190" s="56">
        <f>$M$9*M188</f>
        <v>0</v>
      </c>
      <c r="N190" s="56">
        <f>$N$9*N188</f>
        <v>0</v>
      </c>
      <c r="O190" s="56">
        <f>$O$9*O188</f>
        <v>0</v>
      </c>
    </row>
    <row r="191" spans="1:15" ht="15.75" thickBot="1" x14ac:dyDescent="0.3">
      <c r="C191" s="54" t="s">
        <v>584</v>
      </c>
      <c r="D191" s="1"/>
      <c r="E191" s="1"/>
      <c r="F191" s="1"/>
      <c r="G191" s="1"/>
      <c r="H191" s="1"/>
      <c r="I191" s="1"/>
      <c r="J191" s="1"/>
      <c r="K191" s="1"/>
      <c r="L191" s="1"/>
      <c r="M191" s="1"/>
      <c r="N191" s="1"/>
      <c r="O191" s="1"/>
    </row>
    <row r="192" spans="1:15" ht="15.75" thickBot="1" x14ac:dyDescent="0.3">
      <c r="A192" s="61" t="s">
        <v>236</v>
      </c>
      <c r="B192" s="510"/>
      <c r="C192" s="511"/>
      <c r="D192" s="60"/>
      <c r="E192" s="60"/>
      <c r="F192" s="60"/>
      <c r="G192" s="60"/>
      <c r="H192" s="60"/>
      <c r="I192" s="60"/>
      <c r="J192" s="60"/>
      <c r="K192" s="60"/>
      <c r="L192" s="60"/>
      <c r="M192" s="60"/>
      <c r="N192" s="60"/>
      <c r="O192" s="60"/>
    </row>
    <row r="193" spans="1:15" x14ac:dyDescent="0.25">
      <c r="A193" s="28"/>
      <c r="B193" s="28"/>
      <c r="C193" s="54" t="s">
        <v>208</v>
      </c>
      <c r="D193" s="57"/>
      <c r="E193" s="57"/>
      <c r="F193" s="57"/>
      <c r="G193" s="57"/>
      <c r="H193" s="57"/>
      <c r="I193" s="57"/>
      <c r="J193" s="57"/>
      <c r="K193" s="57"/>
      <c r="L193" s="57"/>
      <c r="M193" s="57"/>
      <c r="N193" s="57"/>
      <c r="O193" s="57"/>
    </row>
    <row r="194" spans="1:15" x14ac:dyDescent="0.25">
      <c r="A194" s="28"/>
      <c r="B194" s="28"/>
      <c r="C194" s="54" t="s">
        <v>209</v>
      </c>
      <c r="D194" s="51"/>
      <c r="E194" s="51"/>
      <c r="F194" s="51"/>
      <c r="G194" s="51"/>
      <c r="H194" s="51"/>
      <c r="I194" s="51"/>
      <c r="J194" s="51"/>
      <c r="K194" s="51"/>
      <c r="L194" s="51"/>
      <c r="M194" s="51"/>
      <c r="N194" s="51"/>
      <c r="O194" s="51"/>
    </row>
    <row r="195" spans="1:15" x14ac:dyDescent="0.25">
      <c r="A195" s="28"/>
      <c r="B195" s="28"/>
      <c r="C195" s="54" t="s">
        <v>205</v>
      </c>
      <c r="D195" s="8">
        <f>D193/100*D194</f>
        <v>0</v>
      </c>
      <c r="E195" s="8">
        <f t="shared" ref="E195" si="306">E193/100*E194</f>
        <v>0</v>
      </c>
      <c r="F195" s="8">
        <f t="shared" ref="F195" si="307">F193/100*F194</f>
        <v>0</v>
      </c>
      <c r="G195" s="8">
        <f t="shared" ref="G195" si="308">G193/100*G194</f>
        <v>0</v>
      </c>
      <c r="H195" s="8">
        <f t="shared" ref="H195" si="309">H193/100*H194</f>
        <v>0</v>
      </c>
      <c r="I195" s="8">
        <f t="shared" ref="I195" si="310">I193/100*I194</f>
        <v>0</v>
      </c>
      <c r="J195" s="8">
        <f t="shared" ref="J195" si="311">J193/100*J194</f>
        <v>0</v>
      </c>
      <c r="K195" s="8">
        <f t="shared" ref="K195" si="312">K193/100*K194</f>
        <v>0</v>
      </c>
      <c r="L195" s="8">
        <f t="shared" ref="L195" si="313">L193/100*L194</f>
        <v>0</v>
      </c>
      <c r="M195" s="8">
        <f t="shared" ref="M195" si="314">M193/100*M194</f>
        <v>0</v>
      </c>
      <c r="N195" s="8">
        <f t="shared" ref="N195" si="315">N193/100*N194</f>
        <v>0</v>
      </c>
      <c r="O195" s="8">
        <f t="shared" ref="O195" si="316">O193/100*O194</f>
        <v>0</v>
      </c>
    </row>
    <row r="196" spans="1:15" x14ac:dyDescent="0.25">
      <c r="A196" s="28"/>
      <c r="B196" s="28"/>
      <c r="C196" s="54" t="s">
        <v>207</v>
      </c>
      <c r="D196" s="51">
        <v>95</v>
      </c>
      <c r="E196" s="51">
        <f>D196</f>
        <v>95</v>
      </c>
      <c r="F196" s="51">
        <f t="shared" ref="F196:O196" si="317">E196</f>
        <v>95</v>
      </c>
      <c r="G196" s="51">
        <f t="shared" si="317"/>
        <v>95</v>
      </c>
      <c r="H196" s="51">
        <f t="shared" si="317"/>
        <v>95</v>
      </c>
      <c r="I196" s="51">
        <f t="shared" si="317"/>
        <v>95</v>
      </c>
      <c r="J196" s="51">
        <f t="shared" si="317"/>
        <v>95</v>
      </c>
      <c r="K196" s="51">
        <f t="shared" si="317"/>
        <v>95</v>
      </c>
      <c r="L196" s="51">
        <f t="shared" si="317"/>
        <v>95</v>
      </c>
      <c r="M196" s="51">
        <f t="shared" si="317"/>
        <v>95</v>
      </c>
      <c r="N196" s="51">
        <f t="shared" si="317"/>
        <v>95</v>
      </c>
      <c r="O196" s="51">
        <f t="shared" si="317"/>
        <v>95</v>
      </c>
    </row>
    <row r="197" spans="1:15" x14ac:dyDescent="0.25">
      <c r="C197" s="54" t="s">
        <v>583</v>
      </c>
      <c r="D197" s="56">
        <f>$D$9*D195</f>
        <v>0</v>
      </c>
      <c r="E197" s="56">
        <f>$E$9*E195</f>
        <v>0</v>
      </c>
      <c r="F197" s="56">
        <f>$F$9*F195</f>
        <v>0</v>
      </c>
      <c r="G197" s="56">
        <f>$G$9*G195</f>
        <v>0</v>
      </c>
      <c r="H197" s="56">
        <f>$H$9*H195</f>
        <v>0</v>
      </c>
      <c r="I197" s="56">
        <f>$I$9*I195</f>
        <v>0</v>
      </c>
      <c r="J197" s="56">
        <f>$J$9*J195</f>
        <v>0</v>
      </c>
      <c r="K197" s="56">
        <f>$K$9*K195</f>
        <v>0</v>
      </c>
      <c r="L197" s="56">
        <f>$L$9*L195</f>
        <v>0</v>
      </c>
      <c r="M197" s="56">
        <f>$M$9*M195</f>
        <v>0</v>
      </c>
      <c r="N197" s="56">
        <f>$N$9*N195</f>
        <v>0</v>
      </c>
      <c r="O197" s="56">
        <f>$O$9*O195</f>
        <v>0</v>
      </c>
    </row>
    <row r="198" spans="1:15" ht="15.75" thickBot="1" x14ac:dyDescent="0.3">
      <c r="C198" s="54" t="s">
        <v>584</v>
      </c>
      <c r="D198" s="1"/>
      <c r="E198" s="1"/>
      <c r="F198" s="1"/>
      <c r="G198" s="1"/>
      <c r="H198" s="1"/>
      <c r="I198" s="1"/>
      <c r="J198" s="1"/>
      <c r="K198" s="1"/>
      <c r="L198" s="1"/>
      <c r="M198" s="1"/>
      <c r="N198" s="1"/>
      <c r="O198" s="1"/>
    </row>
    <row r="199" spans="1:15" ht="15.75" thickBot="1" x14ac:dyDescent="0.3">
      <c r="A199" s="61" t="s">
        <v>237</v>
      </c>
      <c r="B199" s="510"/>
      <c r="C199" s="511"/>
      <c r="D199" s="60"/>
      <c r="E199" s="60"/>
      <c r="F199" s="60"/>
      <c r="G199" s="60"/>
      <c r="H199" s="60"/>
      <c r="I199" s="60"/>
      <c r="J199" s="60"/>
      <c r="K199" s="60"/>
      <c r="L199" s="60"/>
      <c r="M199" s="60"/>
      <c r="N199" s="60"/>
      <c r="O199" s="60"/>
    </row>
    <row r="200" spans="1:15" x14ac:dyDescent="0.25">
      <c r="A200" s="28"/>
      <c r="B200" s="28"/>
      <c r="C200" s="54" t="s">
        <v>208</v>
      </c>
      <c r="D200" s="57"/>
      <c r="E200" s="57"/>
      <c r="F200" s="57"/>
      <c r="G200" s="57"/>
      <c r="H200" s="57"/>
      <c r="I200" s="57"/>
      <c r="J200" s="57"/>
      <c r="K200" s="57"/>
      <c r="L200" s="57"/>
      <c r="M200" s="57"/>
      <c r="N200" s="57"/>
      <c r="O200" s="57"/>
    </row>
    <row r="201" spans="1:15" x14ac:dyDescent="0.25">
      <c r="A201" s="28"/>
      <c r="B201" s="28"/>
      <c r="C201" s="54" t="s">
        <v>209</v>
      </c>
      <c r="D201" s="51"/>
      <c r="E201" s="51"/>
      <c r="F201" s="51"/>
      <c r="G201" s="51"/>
      <c r="H201" s="51"/>
      <c r="I201" s="51"/>
      <c r="J201" s="51"/>
      <c r="K201" s="51"/>
      <c r="L201" s="51"/>
      <c r="M201" s="51"/>
      <c r="N201" s="51"/>
      <c r="O201" s="51"/>
    </row>
    <row r="202" spans="1:15" x14ac:dyDescent="0.25">
      <c r="A202" s="28"/>
      <c r="B202" s="28"/>
      <c r="C202" s="54" t="s">
        <v>205</v>
      </c>
      <c r="D202" s="8">
        <f>D200/100*D201</f>
        <v>0</v>
      </c>
      <c r="E202" s="8">
        <f t="shared" ref="E202" si="318">E200/100*E201</f>
        <v>0</v>
      </c>
      <c r="F202" s="8">
        <f t="shared" ref="F202" si="319">F200/100*F201</f>
        <v>0</v>
      </c>
      <c r="G202" s="8">
        <f t="shared" ref="G202" si="320">G200/100*G201</f>
        <v>0</v>
      </c>
      <c r="H202" s="8">
        <f t="shared" ref="H202" si="321">H200/100*H201</f>
        <v>0</v>
      </c>
      <c r="I202" s="8">
        <f t="shared" ref="I202" si="322">I200/100*I201</f>
        <v>0</v>
      </c>
      <c r="J202" s="8">
        <f t="shared" ref="J202" si="323">J200/100*J201</f>
        <v>0</v>
      </c>
      <c r="K202" s="8">
        <f t="shared" ref="K202" si="324">K200/100*K201</f>
        <v>0</v>
      </c>
      <c r="L202" s="8">
        <f t="shared" ref="L202" si="325">L200/100*L201</f>
        <v>0</v>
      </c>
      <c r="M202" s="8">
        <f t="shared" ref="M202" si="326">M200/100*M201</f>
        <v>0</v>
      </c>
      <c r="N202" s="8">
        <f t="shared" ref="N202" si="327">N200/100*N201</f>
        <v>0</v>
      </c>
      <c r="O202" s="8">
        <f t="shared" ref="O202" si="328">O200/100*O201</f>
        <v>0</v>
      </c>
    </row>
    <row r="203" spans="1:15" x14ac:dyDescent="0.25">
      <c r="A203" s="28"/>
      <c r="B203" s="28"/>
      <c r="C203" s="54" t="s">
        <v>207</v>
      </c>
      <c r="D203" s="51">
        <v>95</v>
      </c>
      <c r="E203" s="51">
        <f>D203</f>
        <v>95</v>
      </c>
      <c r="F203" s="51">
        <f t="shared" ref="F203:O203" si="329">E203</f>
        <v>95</v>
      </c>
      <c r="G203" s="51">
        <f t="shared" si="329"/>
        <v>95</v>
      </c>
      <c r="H203" s="51">
        <f t="shared" si="329"/>
        <v>95</v>
      </c>
      <c r="I203" s="51">
        <f t="shared" si="329"/>
        <v>95</v>
      </c>
      <c r="J203" s="51">
        <f t="shared" si="329"/>
        <v>95</v>
      </c>
      <c r="K203" s="51">
        <f t="shared" si="329"/>
        <v>95</v>
      </c>
      <c r="L203" s="51">
        <f t="shared" si="329"/>
        <v>95</v>
      </c>
      <c r="M203" s="51">
        <f t="shared" si="329"/>
        <v>95</v>
      </c>
      <c r="N203" s="51">
        <f t="shared" si="329"/>
        <v>95</v>
      </c>
      <c r="O203" s="51">
        <f t="shared" si="329"/>
        <v>95</v>
      </c>
    </row>
    <row r="204" spans="1:15" x14ac:dyDescent="0.25">
      <c r="C204" s="54" t="s">
        <v>583</v>
      </c>
      <c r="D204" s="56">
        <f>$D$9*D202</f>
        <v>0</v>
      </c>
      <c r="E204" s="56">
        <f>$E$9*E202</f>
        <v>0</v>
      </c>
      <c r="F204" s="56">
        <f>$F$9*F202</f>
        <v>0</v>
      </c>
      <c r="G204" s="56">
        <f>$G$9*G202</f>
        <v>0</v>
      </c>
      <c r="H204" s="56">
        <f>$H$9*H202</f>
        <v>0</v>
      </c>
      <c r="I204" s="56">
        <f>$I$9*I202</f>
        <v>0</v>
      </c>
      <c r="J204" s="56">
        <f>$J$9*J202</f>
        <v>0</v>
      </c>
      <c r="K204" s="56">
        <f>$K$9*K202</f>
        <v>0</v>
      </c>
      <c r="L204" s="56">
        <f>$L$9*L202</f>
        <v>0</v>
      </c>
      <c r="M204" s="56">
        <f>$M$9*M202</f>
        <v>0</v>
      </c>
      <c r="N204" s="56">
        <f>$N$9*N202</f>
        <v>0</v>
      </c>
      <c r="O204" s="56">
        <f>$O$9*O202</f>
        <v>0</v>
      </c>
    </row>
    <row r="205" spans="1:15" ht="15.75" thickBot="1" x14ac:dyDescent="0.3">
      <c r="C205" s="54" t="s">
        <v>584</v>
      </c>
      <c r="D205" s="1"/>
      <c r="E205" s="1"/>
      <c r="F205" s="1"/>
      <c r="G205" s="1"/>
      <c r="H205" s="1"/>
      <c r="I205" s="1"/>
      <c r="J205" s="1"/>
      <c r="K205" s="1"/>
      <c r="L205" s="1"/>
      <c r="M205" s="1"/>
      <c r="N205" s="1"/>
      <c r="O205" s="1"/>
    </row>
    <row r="206" spans="1:15" ht="15.75" thickBot="1" x14ac:dyDescent="0.3">
      <c r="A206" s="61" t="s">
        <v>238</v>
      </c>
      <c r="B206" s="510"/>
      <c r="C206" s="511"/>
      <c r="D206" s="60"/>
      <c r="E206" s="60"/>
      <c r="F206" s="60"/>
      <c r="G206" s="60"/>
      <c r="H206" s="60"/>
      <c r="I206" s="60"/>
      <c r="J206" s="60"/>
      <c r="K206" s="60"/>
      <c r="L206" s="60"/>
      <c r="M206" s="60"/>
      <c r="N206" s="60"/>
      <c r="O206" s="60"/>
    </row>
    <row r="207" spans="1:15" x14ac:dyDescent="0.25">
      <c r="A207" s="28"/>
      <c r="B207" s="28"/>
      <c r="C207" s="54" t="s">
        <v>208</v>
      </c>
      <c r="D207" s="57"/>
      <c r="E207" s="57"/>
      <c r="F207" s="57"/>
      <c r="G207" s="57"/>
      <c r="H207" s="57"/>
      <c r="I207" s="57"/>
      <c r="J207" s="57"/>
      <c r="K207" s="57"/>
      <c r="L207" s="57"/>
      <c r="M207" s="57"/>
      <c r="N207" s="57"/>
      <c r="O207" s="57"/>
    </row>
    <row r="208" spans="1:15" x14ac:dyDescent="0.25">
      <c r="A208" s="28"/>
      <c r="B208" s="28"/>
      <c r="C208" s="54" t="s">
        <v>209</v>
      </c>
      <c r="D208" s="51"/>
      <c r="E208" s="51"/>
      <c r="F208" s="51"/>
      <c r="G208" s="51"/>
      <c r="H208" s="51"/>
      <c r="I208" s="51"/>
      <c r="J208" s="51"/>
      <c r="K208" s="51"/>
      <c r="L208" s="51"/>
      <c r="M208" s="51"/>
      <c r="N208" s="51"/>
      <c r="O208" s="51"/>
    </row>
    <row r="209" spans="1:15" x14ac:dyDescent="0.25">
      <c r="A209" s="28"/>
      <c r="B209" s="28"/>
      <c r="C209" s="54" t="s">
        <v>205</v>
      </c>
      <c r="D209" s="8">
        <f>D207/100*D208</f>
        <v>0</v>
      </c>
      <c r="E209" s="8">
        <f t="shared" ref="E209" si="330">E207/100*E208</f>
        <v>0</v>
      </c>
      <c r="F209" s="8">
        <f t="shared" ref="F209" si="331">F207/100*F208</f>
        <v>0</v>
      </c>
      <c r="G209" s="8">
        <f t="shared" ref="G209" si="332">G207/100*G208</f>
        <v>0</v>
      </c>
      <c r="H209" s="8">
        <f t="shared" ref="H209" si="333">H207/100*H208</f>
        <v>0</v>
      </c>
      <c r="I209" s="8">
        <f t="shared" ref="I209" si="334">I207/100*I208</f>
        <v>0</v>
      </c>
      <c r="J209" s="8">
        <f t="shared" ref="J209" si="335">J207/100*J208</f>
        <v>0</v>
      </c>
      <c r="K209" s="8">
        <f t="shared" ref="K209" si="336">K207/100*K208</f>
        <v>0</v>
      </c>
      <c r="L209" s="8">
        <f t="shared" ref="L209" si="337">L207/100*L208</f>
        <v>0</v>
      </c>
      <c r="M209" s="8">
        <f t="shared" ref="M209" si="338">M207/100*M208</f>
        <v>0</v>
      </c>
      <c r="N209" s="8">
        <f t="shared" ref="N209" si="339">N207/100*N208</f>
        <v>0</v>
      </c>
      <c r="O209" s="8">
        <f t="shared" ref="O209" si="340">O207/100*O208</f>
        <v>0</v>
      </c>
    </row>
    <row r="210" spans="1:15" x14ac:dyDescent="0.25">
      <c r="A210" s="28"/>
      <c r="B210" s="28"/>
      <c r="C210" s="54" t="s">
        <v>207</v>
      </c>
      <c r="D210" s="51">
        <v>95</v>
      </c>
      <c r="E210" s="51">
        <f>D210</f>
        <v>95</v>
      </c>
      <c r="F210" s="51">
        <f t="shared" ref="F210:O210" si="341">E210</f>
        <v>95</v>
      </c>
      <c r="G210" s="51">
        <f t="shared" si="341"/>
        <v>95</v>
      </c>
      <c r="H210" s="51">
        <f t="shared" si="341"/>
        <v>95</v>
      </c>
      <c r="I210" s="51">
        <f t="shared" si="341"/>
        <v>95</v>
      </c>
      <c r="J210" s="51">
        <f t="shared" si="341"/>
        <v>95</v>
      </c>
      <c r="K210" s="51">
        <f t="shared" si="341"/>
        <v>95</v>
      </c>
      <c r="L210" s="51">
        <f t="shared" si="341"/>
        <v>95</v>
      </c>
      <c r="M210" s="51">
        <f t="shared" si="341"/>
        <v>95</v>
      </c>
      <c r="N210" s="51">
        <f t="shared" si="341"/>
        <v>95</v>
      </c>
      <c r="O210" s="51">
        <f t="shared" si="341"/>
        <v>95</v>
      </c>
    </row>
    <row r="211" spans="1:15" x14ac:dyDescent="0.25">
      <c r="C211" s="54" t="s">
        <v>583</v>
      </c>
      <c r="D211" s="56">
        <f>$D$9*D209</f>
        <v>0</v>
      </c>
      <c r="E211" s="56">
        <f>$E$9*E209</f>
        <v>0</v>
      </c>
      <c r="F211" s="56">
        <f>$F$9*F209</f>
        <v>0</v>
      </c>
      <c r="G211" s="56">
        <f>$G$9*G209</f>
        <v>0</v>
      </c>
      <c r="H211" s="56">
        <f>$H$9*H209</f>
        <v>0</v>
      </c>
      <c r="I211" s="56">
        <f>$I$9*I209</f>
        <v>0</v>
      </c>
      <c r="J211" s="56">
        <f>$J$9*J209</f>
        <v>0</v>
      </c>
      <c r="K211" s="56">
        <f>$K$9*K209</f>
        <v>0</v>
      </c>
      <c r="L211" s="56">
        <f>$L$9*L209</f>
        <v>0</v>
      </c>
      <c r="M211" s="56">
        <f>$M$9*M209</f>
        <v>0</v>
      </c>
      <c r="N211" s="56">
        <f>$N$9*N209</f>
        <v>0</v>
      </c>
      <c r="O211" s="56">
        <f>$O$9*O209</f>
        <v>0</v>
      </c>
    </row>
    <row r="212" spans="1:15" ht="15.75" thickBot="1" x14ac:dyDescent="0.3">
      <c r="C212" s="54" t="s">
        <v>584</v>
      </c>
      <c r="D212" s="1"/>
      <c r="E212" s="1"/>
      <c r="F212" s="1"/>
      <c r="G212" s="1"/>
      <c r="H212" s="1"/>
      <c r="I212" s="1"/>
      <c r="J212" s="1"/>
      <c r="K212" s="1"/>
      <c r="L212" s="1"/>
      <c r="M212" s="1"/>
      <c r="N212" s="1"/>
      <c r="O212" s="1"/>
    </row>
    <row r="213" spans="1:15" ht="15.75" thickBot="1" x14ac:dyDescent="0.3">
      <c r="A213" s="61" t="s">
        <v>239</v>
      </c>
      <c r="B213" s="510"/>
      <c r="C213" s="511"/>
      <c r="D213" s="60"/>
      <c r="E213" s="60"/>
      <c r="F213" s="60"/>
      <c r="G213" s="60"/>
      <c r="H213" s="60"/>
      <c r="I213" s="60"/>
      <c r="J213" s="60"/>
      <c r="K213" s="60"/>
      <c r="L213" s="60"/>
      <c r="M213" s="60"/>
      <c r="N213" s="60"/>
      <c r="O213" s="60"/>
    </row>
    <row r="214" spans="1:15" x14ac:dyDescent="0.25">
      <c r="A214" s="28"/>
      <c r="B214" s="28"/>
      <c r="C214" s="54" t="s">
        <v>208</v>
      </c>
      <c r="D214" s="57"/>
      <c r="E214" s="57"/>
      <c r="F214" s="57"/>
      <c r="G214" s="57"/>
      <c r="H214" s="57"/>
      <c r="I214" s="57"/>
      <c r="J214" s="57"/>
      <c r="K214" s="57"/>
      <c r="L214" s="57"/>
      <c r="M214" s="57"/>
      <c r="N214" s="57"/>
      <c r="O214" s="57"/>
    </row>
    <row r="215" spans="1:15" x14ac:dyDescent="0.25">
      <c r="A215" s="28"/>
      <c r="B215" s="28"/>
      <c r="C215" s="54" t="s">
        <v>209</v>
      </c>
      <c r="D215" s="51"/>
      <c r="E215" s="51"/>
      <c r="F215" s="51"/>
      <c r="G215" s="51"/>
      <c r="H215" s="51"/>
      <c r="I215" s="51"/>
      <c r="J215" s="51"/>
      <c r="K215" s="51"/>
      <c r="L215" s="51"/>
      <c r="M215" s="51"/>
      <c r="N215" s="51"/>
      <c r="O215" s="51"/>
    </row>
    <row r="216" spans="1:15" x14ac:dyDescent="0.25">
      <c r="A216" s="28"/>
      <c r="B216" s="28"/>
      <c r="C216" s="54" t="s">
        <v>205</v>
      </c>
      <c r="D216" s="8">
        <f>D214/100*D215</f>
        <v>0</v>
      </c>
      <c r="E216" s="8">
        <f t="shared" ref="E216" si="342">E214/100*E215</f>
        <v>0</v>
      </c>
      <c r="F216" s="8">
        <f t="shared" ref="F216" si="343">F214/100*F215</f>
        <v>0</v>
      </c>
      <c r="G216" s="8">
        <f t="shared" ref="G216" si="344">G214/100*G215</f>
        <v>0</v>
      </c>
      <c r="H216" s="8">
        <f t="shared" ref="H216" si="345">H214/100*H215</f>
        <v>0</v>
      </c>
      <c r="I216" s="8">
        <f t="shared" ref="I216" si="346">I214/100*I215</f>
        <v>0</v>
      </c>
      <c r="J216" s="8">
        <f t="shared" ref="J216" si="347">J214/100*J215</f>
        <v>0</v>
      </c>
      <c r="K216" s="8">
        <f t="shared" ref="K216" si="348">K214/100*K215</f>
        <v>0</v>
      </c>
      <c r="L216" s="8">
        <f t="shared" ref="L216" si="349">L214/100*L215</f>
        <v>0</v>
      </c>
      <c r="M216" s="8">
        <f t="shared" ref="M216" si="350">M214/100*M215</f>
        <v>0</v>
      </c>
      <c r="N216" s="8">
        <f t="shared" ref="N216" si="351">N214/100*N215</f>
        <v>0</v>
      </c>
      <c r="O216" s="8">
        <f t="shared" ref="O216" si="352">O214/100*O215</f>
        <v>0</v>
      </c>
    </row>
    <row r="217" spans="1:15" x14ac:dyDescent="0.25">
      <c r="A217" s="28"/>
      <c r="B217" s="28"/>
      <c r="C217" s="54" t="s">
        <v>207</v>
      </c>
      <c r="D217" s="51">
        <v>95</v>
      </c>
      <c r="E217" s="51">
        <f>D217</f>
        <v>95</v>
      </c>
      <c r="F217" s="51">
        <f t="shared" ref="F217:O217" si="353">E217</f>
        <v>95</v>
      </c>
      <c r="G217" s="51">
        <f t="shared" si="353"/>
        <v>95</v>
      </c>
      <c r="H217" s="51">
        <f t="shared" si="353"/>
        <v>95</v>
      </c>
      <c r="I217" s="51">
        <f t="shared" si="353"/>
        <v>95</v>
      </c>
      <c r="J217" s="51">
        <f t="shared" si="353"/>
        <v>95</v>
      </c>
      <c r="K217" s="51">
        <f t="shared" si="353"/>
        <v>95</v>
      </c>
      <c r="L217" s="51">
        <f t="shared" si="353"/>
        <v>95</v>
      </c>
      <c r="M217" s="51">
        <f t="shared" si="353"/>
        <v>95</v>
      </c>
      <c r="N217" s="51">
        <f t="shared" si="353"/>
        <v>95</v>
      </c>
      <c r="O217" s="51">
        <f t="shared" si="353"/>
        <v>95</v>
      </c>
    </row>
    <row r="218" spans="1:15" x14ac:dyDescent="0.25">
      <c r="C218" s="54" t="s">
        <v>583</v>
      </c>
      <c r="D218" s="56">
        <f>$D$9*D216</f>
        <v>0</v>
      </c>
      <c r="E218" s="56">
        <f>$E$9*E216</f>
        <v>0</v>
      </c>
      <c r="F218" s="56">
        <f>$F$9*F216</f>
        <v>0</v>
      </c>
      <c r="G218" s="56">
        <f>$G$9*G216</f>
        <v>0</v>
      </c>
      <c r="H218" s="56">
        <f>$H$9*H216</f>
        <v>0</v>
      </c>
      <c r="I218" s="56">
        <f>$I$9*I216</f>
        <v>0</v>
      </c>
      <c r="J218" s="56">
        <f>$J$9*J216</f>
        <v>0</v>
      </c>
      <c r="K218" s="56">
        <f>$K$9*K216</f>
        <v>0</v>
      </c>
      <c r="L218" s="56">
        <f>$L$9*L216</f>
        <v>0</v>
      </c>
      <c r="M218" s="56">
        <f>$M$9*M216</f>
        <v>0</v>
      </c>
      <c r="N218" s="56">
        <f>$N$9*N216</f>
        <v>0</v>
      </c>
      <c r="O218" s="56">
        <f>$O$9*O216</f>
        <v>0</v>
      </c>
    </row>
    <row r="219" spans="1:15" x14ac:dyDescent="0.25">
      <c r="C219" s="54" t="s">
        <v>584</v>
      </c>
      <c r="D219" s="1"/>
      <c r="E219" s="1"/>
      <c r="F219" s="1"/>
      <c r="G219" s="1"/>
      <c r="H219" s="1"/>
      <c r="I219" s="1"/>
      <c r="J219" s="1"/>
      <c r="K219" s="1"/>
      <c r="L219" s="1"/>
      <c r="M219" s="1"/>
      <c r="N219" s="1"/>
      <c r="O219" s="1"/>
    </row>
    <row r="220" spans="1:15" ht="15.75" thickBot="1" x14ac:dyDescent="0.3"/>
    <row r="221" spans="1:15" ht="15.75" thickBot="1" x14ac:dyDescent="0.3">
      <c r="A221" s="61" t="s">
        <v>250</v>
      </c>
      <c r="B221" s="510"/>
      <c r="C221" s="511"/>
      <c r="D221" s="60"/>
      <c r="E221" s="60"/>
      <c r="F221" s="60"/>
      <c r="G221" s="60"/>
      <c r="H221" s="60"/>
      <c r="I221" s="60"/>
      <c r="J221" s="60"/>
      <c r="K221" s="60"/>
      <c r="L221" s="60"/>
      <c r="M221" s="60"/>
      <c r="N221" s="60"/>
      <c r="O221" s="60"/>
    </row>
    <row r="222" spans="1:15" x14ac:dyDescent="0.25">
      <c r="A222" s="28"/>
      <c r="B222" s="28"/>
      <c r="C222" s="54" t="s">
        <v>208</v>
      </c>
      <c r="D222" s="57"/>
      <c r="E222" s="57"/>
      <c r="F222" s="57"/>
      <c r="G222" s="57"/>
      <c r="H222" s="57"/>
      <c r="I222" s="57"/>
      <c r="J222" s="57"/>
      <c r="K222" s="57"/>
      <c r="L222" s="57"/>
      <c r="M222" s="57"/>
      <c r="N222" s="57"/>
      <c r="O222" s="57"/>
    </row>
    <row r="223" spans="1:15" x14ac:dyDescent="0.25">
      <c r="A223" s="28"/>
      <c r="B223" s="28"/>
      <c r="C223" s="54" t="s">
        <v>209</v>
      </c>
      <c r="D223" s="51"/>
      <c r="E223" s="51"/>
      <c r="F223" s="51"/>
      <c r="G223" s="51"/>
      <c r="H223" s="51"/>
      <c r="I223" s="51"/>
      <c r="J223" s="51"/>
      <c r="K223" s="51"/>
      <c r="L223" s="51"/>
      <c r="M223" s="51"/>
      <c r="N223" s="51"/>
      <c r="O223" s="51"/>
    </row>
    <row r="224" spans="1:15" x14ac:dyDescent="0.25">
      <c r="A224" s="28"/>
      <c r="B224" s="28"/>
      <c r="C224" s="54" t="s">
        <v>205</v>
      </c>
      <c r="D224" s="8">
        <f>D222/100*D223</f>
        <v>0</v>
      </c>
      <c r="E224" s="8">
        <f t="shared" ref="E224:O224" si="354">E222/100*E223</f>
        <v>0</v>
      </c>
      <c r="F224" s="8">
        <f t="shared" si="354"/>
        <v>0</v>
      </c>
      <c r="G224" s="8">
        <f t="shared" si="354"/>
        <v>0</v>
      </c>
      <c r="H224" s="8">
        <f t="shared" si="354"/>
        <v>0</v>
      </c>
      <c r="I224" s="8">
        <f t="shared" si="354"/>
        <v>0</v>
      </c>
      <c r="J224" s="8">
        <f t="shared" si="354"/>
        <v>0</v>
      </c>
      <c r="K224" s="8">
        <f t="shared" si="354"/>
        <v>0</v>
      </c>
      <c r="L224" s="8">
        <f t="shared" si="354"/>
        <v>0</v>
      </c>
      <c r="M224" s="8">
        <f t="shared" si="354"/>
        <v>0</v>
      </c>
      <c r="N224" s="8">
        <f t="shared" si="354"/>
        <v>0</v>
      </c>
      <c r="O224" s="8">
        <f t="shared" si="354"/>
        <v>0</v>
      </c>
    </row>
    <row r="225" spans="1:15" x14ac:dyDescent="0.25">
      <c r="A225" s="28"/>
      <c r="B225" s="28"/>
      <c r="C225" s="54" t="s">
        <v>207</v>
      </c>
      <c r="D225" s="51">
        <v>95</v>
      </c>
      <c r="E225" s="51">
        <f>D225</f>
        <v>95</v>
      </c>
      <c r="F225" s="51">
        <f t="shared" ref="F225" si="355">E225</f>
        <v>95</v>
      </c>
      <c r="G225" s="51">
        <f t="shared" ref="G225" si="356">F225</f>
        <v>95</v>
      </c>
      <c r="H225" s="51">
        <f t="shared" ref="H225" si="357">G225</f>
        <v>95</v>
      </c>
      <c r="I225" s="51">
        <f t="shared" ref="I225" si="358">H225</f>
        <v>95</v>
      </c>
      <c r="J225" s="51">
        <f t="shared" ref="J225" si="359">I225</f>
        <v>95</v>
      </c>
      <c r="K225" s="51">
        <f t="shared" ref="K225" si="360">J225</f>
        <v>95</v>
      </c>
      <c r="L225" s="51">
        <f t="shared" ref="L225" si="361">K225</f>
        <v>95</v>
      </c>
      <c r="M225" s="51">
        <f t="shared" ref="M225" si="362">L225</f>
        <v>95</v>
      </c>
      <c r="N225" s="51">
        <f t="shared" ref="N225" si="363">M225</f>
        <v>95</v>
      </c>
      <c r="O225" s="51">
        <f t="shared" ref="O225" si="364">N225</f>
        <v>95</v>
      </c>
    </row>
    <row r="226" spans="1:15" x14ac:dyDescent="0.25">
      <c r="C226" s="54" t="s">
        <v>583</v>
      </c>
      <c r="D226" s="56">
        <f>$D$9*D224</f>
        <v>0</v>
      </c>
      <c r="E226" s="56">
        <f>$E$9*E224</f>
        <v>0</v>
      </c>
      <c r="F226" s="56">
        <f>$F$9*F224</f>
        <v>0</v>
      </c>
      <c r="G226" s="56">
        <f>$G$9*G224</f>
        <v>0</v>
      </c>
      <c r="H226" s="56">
        <f>$H$9*H224</f>
        <v>0</v>
      </c>
      <c r="I226" s="56">
        <f>$I$9*I224</f>
        <v>0</v>
      </c>
      <c r="J226" s="56">
        <f>$J$9*J224</f>
        <v>0</v>
      </c>
      <c r="K226" s="56">
        <f>$K$9*K224</f>
        <v>0</v>
      </c>
      <c r="L226" s="56">
        <f>$L$9*L224</f>
        <v>0</v>
      </c>
      <c r="M226" s="56">
        <f>$M$9*M224</f>
        <v>0</v>
      </c>
      <c r="N226" s="56">
        <f>$N$9*N224</f>
        <v>0</v>
      </c>
      <c r="O226" s="56">
        <f>$O$9*O224</f>
        <v>0</v>
      </c>
    </row>
    <row r="227" spans="1:15" x14ac:dyDescent="0.25">
      <c r="C227" s="54" t="s">
        <v>584</v>
      </c>
      <c r="D227" s="1"/>
      <c r="E227" s="1"/>
      <c r="F227" s="1"/>
      <c r="G227" s="1"/>
      <c r="H227" s="1"/>
      <c r="I227" s="1"/>
      <c r="J227" s="1"/>
      <c r="K227" s="1"/>
      <c r="L227" s="1"/>
      <c r="M227" s="1"/>
      <c r="N227" s="1"/>
      <c r="O227" s="1"/>
    </row>
    <row r="228" spans="1:15" ht="15.75" thickBot="1" x14ac:dyDescent="0.3"/>
    <row r="229" spans="1:15" ht="15.75" thickBot="1" x14ac:dyDescent="0.3">
      <c r="A229" s="61" t="s">
        <v>251</v>
      </c>
      <c r="B229" s="510"/>
      <c r="C229" s="511"/>
      <c r="D229" s="60"/>
      <c r="E229" s="60"/>
      <c r="F229" s="60"/>
      <c r="G229" s="60"/>
      <c r="H229" s="60"/>
      <c r="I229" s="60"/>
      <c r="J229" s="60"/>
      <c r="K229" s="60"/>
      <c r="L229" s="60"/>
      <c r="M229" s="60"/>
      <c r="N229" s="60"/>
      <c r="O229" s="60"/>
    </row>
    <row r="230" spans="1:15" x14ac:dyDescent="0.25">
      <c r="A230" s="28"/>
      <c r="B230" s="28"/>
      <c r="C230" s="54" t="s">
        <v>208</v>
      </c>
      <c r="D230" s="57"/>
      <c r="E230" s="57"/>
      <c r="F230" s="57"/>
      <c r="G230" s="57"/>
      <c r="H230" s="57"/>
      <c r="I230" s="57"/>
      <c r="J230" s="57"/>
      <c r="K230" s="57"/>
      <c r="L230" s="57"/>
      <c r="M230" s="57"/>
      <c r="N230" s="57"/>
      <c r="O230" s="57"/>
    </row>
    <row r="231" spans="1:15" x14ac:dyDescent="0.25">
      <c r="A231" s="28"/>
      <c r="B231" s="28"/>
      <c r="C231" s="54" t="s">
        <v>209</v>
      </c>
      <c r="D231" s="51"/>
      <c r="E231" s="51"/>
      <c r="F231" s="51"/>
      <c r="G231" s="51"/>
      <c r="H231" s="51"/>
      <c r="I231" s="51"/>
      <c r="J231" s="51"/>
      <c r="K231" s="51"/>
      <c r="L231" s="51"/>
      <c r="M231" s="51"/>
      <c r="N231" s="51"/>
      <c r="O231" s="51"/>
    </row>
    <row r="232" spans="1:15" x14ac:dyDescent="0.25">
      <c r="A232" s="28"/>
      <c r="B232" s="28"/>
      <c r="C232" s="54" t="s">
        <v>205</v>
      </c>
      <c r="D232" s="8">
        <f>D230/100*D231</f>
        <v>0</v>
      </c>
      <c r="E232" s="8">
        <f t="shared" ref="E232:O232" si="365">E230/100*E231</f>
        <v>0</v>
      </c>
      <c r="F232" s="8">
        <f t="shared" si="365"/>
        <v>0</v>
      </c>
      <c r="G232" s="8">
        <f t="shared" si="365"/>
        <v>0</v>
      </c>
      <c r="H232" s="8">
        <f t="shared" si="365"/>
        <v>0</v>
      </c>
      <c r="I232" s="8">
        <f t="shared" si="365"/>
        <v>0</v>
      </c>
      <c r="J232" s="8">
        <f t="shared" si="365"/>
        <v>0</v>
      </c>
      <c r="K232" s="8">
        <f t="shared" si="365"/>
        <v>0</v>
      </c>
      <c r="L232" s="8">
        <f t="shared" si="365"/>
        <v>0</v>
      </c>
      <c r="M232" s="8">
        <f t="shared" si="365"/>
        <v>0</v>
      </c>
      <c r="N232" s="8">
        <f t="shared" si="365"/>
        <v>0</v>
      </c>
      <c r="O232" s="8">
        <f t="shared" si="365"/>
        <v>0</v>
      </c>
    </row>
    <row r="233" spans="1:15" x14ac:dyDescent="0.25">
      <c r="A233" s="28"/>
      <c r="B233" s="28"/>
      <c r="C233" s="54" t="s">
        <v>207</v>
      </c>
      <c r="D233" s="51">
        <v>95</v>
      </c>
      <c r="E233" s="51">
        <f>D233</f>
        <v>95</v>
      </c>
      <c r="F233" s="51">
        <f t="shared" ref="F233" si="366">E233</f>
        <v>95</v>
      </c>
      <c r="G233" s="51">
        <f t="shared" ref="G233" si="367">F233</f>
        <v>95</v>
      </c>
      <c r="H233" s="51">
        <f t="shared" ref="H233" si="368">G233</f>
        <v>95</v>
      </c>
      <c r="I233" s="51">
        <f t="shared" ref="I233" si="369">H233</f>
        <v>95</v>
      </c>
      <c r="J233" s="51">
        <f t="shared" ref="J233" si="370">I233</f>
        <v>95</v>
      </c>
      <c r="K233" s="51">
        <f t="shared" ref="K233" si="371">J233</f>
        <v>95</v>
      </c>
      <c r="L233" s="51">
        <f t="shared" ref="L233" si="372">K233</f>
        <v>95</v>
      </c>
      <c r="M233" s="51">
        <f t="shared" ref="M233" si="373">L233</f>
        <v>95</v>
      </c>
      <c r="N233" s="51">
        <f t="shared" ref="N233" si="374">M233</f>
        <v>95</v>
      </c>
      <c r="O233" s="51">
        <f t="shared" ref="O233" si="375">N233</f>
        <v>95</v>
      </c>
    </row>
    <row r="234" spans="1:15" x14ac:dyDescent="0.25">
      <c r="C234" s="54" t="s">
        <v>583</v>
      </c>
      <c r="D234" s="56">
        <f>$D$9*D232</f>
        <v>0</v>
      </c>
      <c r="E234" s="56">
        <f>$E$9*E232</f>
        <v>0</v>
      </c>
      <c r="F234" s="56">
        <f>$F$9*F232</f>
        <v>0</v>
      </c>
      <c r="G234" s="56">
        <f>$G$9*G232</f>
        <v>0</v>
      </c>
      <c r="H234" s="56">
        <f>$H$9*H232</f>
        <v>0</v>
      </c>
      <c r="I234" s="56">
        <f>$I$9*I232</f>
        <v>0</v>
      </c>
      <c r="J234" s="56">
        <f>$J$9*J232</f>
        <v>0</v>
      </c>
      <c r="K234" s="56">
        <f>$K$9*K232</f>
        <v>0</v>
      </c>
      <c r="L234" s="56">
        <f>$L$9*L232</f>
        <v>0</v>
      </c>
      <c r="M234" s="56">
        <f>$M$9*M232</f>
        <v>0</v>
      </c>
      <c r="N234" s="56">
        <f>$N$9*N232</f>
        <v>0</v>
      </c>
      <c r="O234" s="56">
        <f>$O$9*O232</f>
        <v>0</v>
      </c>
    </row>
    <row r="235" spans="1:15" x14ac:dyDescent="0.25">
      <c r="C235" s="54" t="s">
        <v>584</v>
      </c>
      <c r="D235" s="1"/>
      <c r="E235" s="1"/>
      <c r="F235" s="1"/>
      <c r="G235" s="1"/>
      <c r="H235" s="1"/>
      <c r="I235" s="1"/>
      <c r="J235" s="1"/>
      <c r="K235" s="1"/>
      <c r="L235" s="1"/>
      <c r="M235" s="1"/>
      <c r="N235" s="1"/>
      <c r="O235" s="1"/>
    </row>
    <row r="236" spans="1:15" ht="15.75" thickBot="1" x14ac:dyDescent="0.3"/>
    <row r="237" spans="1:15" ht="15.75" thickBot="1" x14ac:dyDescent="0.3">
      <c r="A237" s="61" t="s">
        <v>239</v>
      </c>
      <c r="B237" s="510"/>
      <c r="C237" s="511"/>
      <c r="D237" s="60"/>
      <c r="E237" s="60"/>
      <c r="F237" s="60"/>
      <c r="G237" s="60"/>
      <c r="H237" s="60"/>
      <c r="I237" s="60"/>
      <c r="J237" s="60"/>
      <c r="K237" s="60"/>
      <c r="L237" s="60"/>
      <c r="M237" s="60"/>
      <c r="N237" s="60"/>
      <c r="O237" s="60"/>
    </row>
    <row r="238" spans="1:15" x14ac:dyDescent="0.25">
      <c r="A238" s="28"/>
      <c r="B238" s="28"/>
      <c r="C238" s="54" t="s">
        <v>208</v>
      </c>
      <c r="D238" s="57"/>
      <c r="E238" s="57"/>
      <c r="F238" s="57"/>
      <c r="G238" s="57"/>
      <c r="H238" s="57"/>
      <c r="I238" s="57"/>
      <c r="J238" s="57"/>
      <c r="K238" s="57"/>
      <c r="L238" s="57"/>
      <c r="M238" s="57"/>
      <c r="N238" s="57"/>
      <c r="O238" s="57"/>
    </row>
    <row r="239" spans="1:15" x14ac:dyDescent="0.25">
      <c r="A239" s="28"/>
      <c r="B239" s="28"/>
      <c r="C239" s="54" t="s">
        <v>209</v>
      </c>
      <c r="D239" s="51"/>
      <c r="E239" s="51"/>
      <c r="F239" s="51"/>
      <c r="G239" s="51"/>
      <c r="H239" s="51"/>
      <c r="I239" s="51"/>
      <c r="J239" s="51"/>
      <c r="K239" s="51"/>
      <c r="L239" s="51"/>
      <c r="M239" s="51"/>
      <c r="N239" s="51"/>
      <c r="O239" s="51"/>
    </row>
    <row r="240" spans="1:15" x14ac:dyDescent="0.25">
      <c r="A240" s="28"/>
      <c r="B240" s="28"/>
      <c r="C240" s="54" t="s">
        <v>205</v>
      </c>
      <c r="D240" s="8">
        <f>D238/100*D239</f>
        <v>0</v>
      </c>
      <c r="E240" s="8">
        <f t="shared" ref="E240:O240" si="376">E238/100*E239</f>
        <v>0</v>
      </c>
      <c r="F240" s="8">
        <f t="shared" si="376"/>
        <v>0</v>
      </c>
      <c r="G240" s="8">
        <f t="shared" si="376"/>
        <v>0</v>
      </c>
      <c r="H240" s="8">
        <f t="shared" si="376"/>
        <v>0</v>
      </c>
      <c r="I240" s="8">
        <f t="shared" si="376"/>
        <v>0</v>
      </c>
      <c r="J240" s="8">
        <f t="shared" si="376"/>
        <v>0</v>
      </c>
      <c r="K240" s="8">
        <f t="shared" si="376"/>
        <v>0</v>
      </c>
      <c r="L240" s="8">
        <f t="shared" si="376"/>
        <v>0</v>
      </c>
      <c r="M240" s="8">
        <f t="shared" si="376"/>
        <v>0</v>
      </c>
      <c r="N240" s="8">
        <f t="shared" si="376"/>
        <v>0</v>
      </c>
      <c r="O240" s="8">
        <f t="shared" si="376"/>
        <v>0</v>
      </c>
    </row>
    <row r="241" spans="1:15" x14ac:dyDescent="0.25">
      <c r="A241" s="28"/>
      <c r="B241" s="28"/>
      <c r="C241" s="54" t="s">
        <v>207</v>
      </c>
      <c r="D241" s="51">
        <v>95</v>
      </c>
      <c r="E241" s="51">
        <f>D241</f>
        <v>95</v>
      </c>
      <c r="F241" s="51">
        <f t="shared" ref="F241" si="377">E241</f>
        <v>95</v>
      </c>
      <c r="G241" s="51">
        <f t="shared" ref="G241" si="378">F241</f>
        <v>95</v>
      </c>
      <c r="H241" s="51">
        <f t="shared" ref="H241" si="379">G241</f>
        <v>95</v>
      </c>
      <c r="I241" s="51">
        <f t="shared" ref="I241" si="380">H241</f>
        <v>95</v>
      </c>
      <c r="J241" s="51">
        <f t="shared" ref="J241" si="381">I241</f>
        <v>95</v>
      </c>
      <c r="K241" s="51">
        <f t="shared" ref="K241" si="382">J241</f>
        <v>95</v>
      </c>
      <c r="L241" s="51">
        <f t="shared" ref="L241" si="383">K241</f>
        <v>95</v>
      </c>
      <c r="M241" s="51">
        <f t="shared" ref="M241" si="384">L241</f>
        <v>95</v>
      </c>
      <c r="N241" s="51">
        <f t="shared" ref="N241" si="385">M241</f>
        <v>95</v>
      </c>
      <c r="O241" s="51">
        <f t="shared" ref="O241" si="386">N241</f>
        <v>95</v>
      </c>
    </row>
    <row r="242" spans="1:15" x14ac:dyDescent="0.25">
      <c r="C242" s="54" t="s">
        <v>583</v>
      </c>
      <c r="D242" s="56">
        <f>$D$9*D240</f>
        <v>0</v>
      </c>
      <c r="E242" s="56">
        <f>$E$9*E240</f>
        <v>0</v>
      </c>
      <c r="F242" s="56">
        <f>$F$9*F240</f>
        <v>0</v>
      </c>
      <c r="G242" s="56">
        <f>$G$9*G240</f>
        <v>0</v>
      </c>
      <c r="H242" s="56">
        <f>$H$9*H240</f>
        <v>0</v>
      </c>
      <c r="I242" s="56">
        <f>$I$9*I240</f>
        <v>0</v>
      </c>
      <c r="J242" s="56">
        <f>$J$9*J240</f>
        <v>0</v>
      </c>
      <c r="K242" s="56">
        <f>$K$9*K240</f>
        <v>0</v>
      </c>
      <c r="L242" s="56">
        <f>$L$9*L240</f>
        <v>0</v>
      </c>
      <c r="M242" s="56">
        <f>$M$9*M240</f>
        <v>0</v>
      </c>
      <c r="N242" s="56">
        <f>$N$9*N240</f>
        <v>0</v>
      </c>
      <c r="O242" s="56">
        <f>$O$9*O240</f>
        <v>0</v>
      </c>
    </row>
    <row r="243" spans="1:15" x14ac:dyDescent="0.25">
      <c r="C243" s="54" t="s">
        <v>584</v>
      </c>
      <c r="D243" s="1"/>
      <c r="E243" s="1"/>
      <c r="F243" s="1"/>
      <c r="G243" s="1"/>
      <c r="H243" s="1"/>
      <c r="I243" s="1"/>
      <c r="J243" s="1"/>
      <c r="K243" s="1"/>
      <c r="L243" s="1"/>
      <c r="M243" s="1"/>
      <c r="N243" s="1"/>
      <c r="O243" s="1"/>
    </row>
    <row r="244" spans="1:15" ht="15.75" thickBot="1" x14ac:dyDescent="0.3"/>
    <row r="245" spans="1:15" ht="15.75" thickBot="1" x14ac:dyDescent="0.3">
      <c r="A245" s="61" t="s">
        <v>252</v>
      </c>
      <c r="B245" s="510"/>
      <c r="C245" s="511"/>
      <c r="D245" s="60"/>
      <c r="E245" s="60"/>
      <c r="F245" s="60"/>
      <c r="G245" s="60"/>
      <c r="H245" s="60"/>
      <c r="I245" s="60"/>
      <c r="J245" s="60"/>
      <c r="K245" s="60"/>
      <c r="L245" s="60"/>
      <c r="M245" s="60"/>
      <c r="N245" s="60"/>
      <c r="O245" s="60"/>
    </row>
    <row r="246" spans="1:15" x14ac:dyDescent="0.25">
      <c r="A246" s="28"/>
      <c r="B246" s="28"/>
      <c r="C246" s="54" t="s">
        <v>208</v>
      </c>
      <c r="D246" s="57"/>
      <c r="E246" s="57"/>
      <c r="F246" s="57"/>
      <c r="G246" s="57"/>
      <c r="H246" s="57"/>
      <c r="I246" s="57"/>
      <c r="J246" s="57"/>
      <c r="K246" s="57"/>
      <c r="L246" s="57"/>
      <c r="M246" s="57"/>
      <c r="N246" s="57"/>
      <c r="O246" s="57"/>
    </row>
    <row r="247" spans="1:15" x14ac:dyDescent="0.25">
      <c r="A247" s="28"/>
      <c r="B247" s="28"/>
      <c r="C247" s="54" t="s">
        <v>209</v>
      </c>
      <c r="D247" s="51"/>
      <c r="E247" s="51"/>
      <c r="F247" s="51"/>
      <c r="G247" s="51"/>
      <c r="H247" s="51"/>
      <c r="I247" s="51"/>
      <c r="J247" s="51"/>
      <c r="K247" s="51"/>
      <c r="L247" s="51"/>
      <c r="M247" s="51"/>
      <c r="N247" s="51"/>
      <c r="O247" s="51"/>
    </row>
    <row r="248" spans="1:15" x14ac:dyDescent="0.25">
      <c r="A248" s="28"/>
      <c r="B248" s="28"/>
      <c r="C248" s="54" t="s">
        <v>205</v>
      </c>
      <c r="D248" s="8">
        <f>D246/100*D247</f>
        <v>0</v>
      </c>
      <c r="E248" s="8">
        <f t="shared" ref="E248:O248" si="387">E246/100*E247</f>
        <v>0</v>
      </c>
      <c r="F248" s="8">
        <f t="shared" si="387"/>
        <v>0</v>
      </c>
      <c r="G248" s="8">
        <f t="shared" si="387"/>
        <v>0</v>
      </c>
      <c r="H248" s="8">
        <f t="shared" si="387"/>
        <v>0</v>
      </c>
      <c r="I248" s="8">
        <f t="shared" si="387"/>
        <v>0</v>
      </c>
      <c r="J248" s="8">
        <f t="shared" si="387"/>
        <v>0</v>
      </c>
      <c r="K248" s="8">
        <f t="shared" si="387"/>
        <v>0</v>
      </c>
      <c r="L248" s="8">
        <f t="shared" si="387"/>
        <v>0</v>
      </c>
      <c r="M248" s="8">
        <f t="shared" si="387"/>
        <v>0</v>
      </c>
      <c r="N248" s="8">
        <f t="shared" si="387"/>
        <v>0</v>
      </c>
      <c r="O248" s="8">
        <f t="shared" si="387"/>
        <v>0</v>
      </c>
    </row>
    <row r="249" spans="1:15" x14ac:dyDescent="0.25">
      <c r="A249" s="28"/>
      <c r="B249" s="28"/>
      <c r="C249" s="54" t="s">
        <v>207</v>
      </c>
      <c r="D249" s="51">
        <v>95</v>
      </c>
      <c r="E249" s="51">
        <f>D249</f>
        <v>95</v>
      </c>
      <c r="F249" s="51">
        <f t="shared" ref="F249" si="388">E249</f>
        <v>95</v>
      </c>
      <c r="G249" s="51">
        <f t="shared" ref="G249" si="389">F249</f>
        <v>95</v>
      </c>
      <c r="H249" s="51">
        <f t="shared" ref="H249" si="390">G249</f>
        <v>95</v>
      </c>
      <c r="I249" s="51">
        <f t="shared" ref="I249" si="391">H249</f>
        <v>95</v>
      </c>
      <c r="J249" s="51">
        <f t="shared" ref="J249" si="392">I249</f>
        <v>95</v>
      </c>
      <c r="K249" s="51">
        <f t="shared" ref="K249" si="393">J249</f>
        <v>95</v>
      </c>
      <c r="L249" s="51">
        <f t="shared" ref="L249" si="394">K249</f>
        <v>95</v>
      </c>
      <c r="M249" s="51">
        <f t="shared" ref="M249" si="395">L249</f>
        <v>95</v>
      </c>
      <c r="N249" s="51">
        <f t="shared" ref="N249" si="396">M249</f>
        <v>95</v>
      </c>
      <c r="O249" s="51">
        <f t="shared" ref="O249" si="397">N249</f>
        <v>95</v>
      </c>
    </row>
    <row r="250" spans="1:15" x14ac:dyDescent="0.25">
      <c r="C250" s="54" t="s">
        <v>583</v>
      </c>
      <c r="D250" s="56">
        <f>$D$9*D248</f>
        <v>0</v>
      </c>
      <c r="E250" s="56">
        <f>$E$9*E248</f>
        <v>0</v>
      </c>
      <c r="F250" s="56">
        <f>$F$9*F248</f>
        <v>0</v>
      </c>
      <c r="G250" s="56">
        <f>$G$9*G248</f>
        <v>0</v>
      </c>
      <c r="H250" s="56">
        <f>$H$9*H248</f>
        <v>0</v>
      </c>
      <c r="I250" s="56">
        <f>$I$9*I248</f>
        <v>0</v>
      </c>
      <c r="J250" s="56">
        <f>$J$9*J248</f>
        <v>0</v>
      </c>
      <c r="K250" s="56">
        <f>$K$9*K248</f>
        <v>0</v>
      </c>
      <c r="L250" s="56">
        <f>$L$9*L248</f>
        <v>0</v>
      </c>
      <c r="M250" s="56">
        <f>$M$9*M248</f>
        <v>0</v>
      </c>
      <c r="N250" s="56">
        <f>$N$9*N248</f>
        <v>0</v>
      </c>
      <c r="O250" s="56">
        <f>$O$9*O248</f>
        <v>0</v>
      </c>
    </row>
    <row r="251" spans="1:15" x14ac:dyDescent="0.25">
      <c r="C251" s="54" t="s">
        <v>584</v>
      </c>
      <c r="D251" s="1"/>
      <c r="E251" s="1"/>
      <c r="F251" s="1"/>
      <c r="G251" s="1"/>
      <c r="H251" s="1"/>
      <c r="I251" s="1"/>
      <c r="J251" s="1"/>
      <c r="K251" s="1"/>
      <c r="L251" s="1"/>
      <c r="M251" s="1"/>
      <c r="N251" s="1"/>
      <c r="O251" s="1"/>
    </row>
    <row r="252" spans="1:15" ht="15.75" thickBot="1" x14ac:dyDescent="0.3"/>
    <row r="253" spans="1:15" ht="15.75" thickBot="1" x14ac:dyDescent="0.3">
      <c r="A253" s="61" t="s">
        <v>253</v>
      </c>
      <c r="B253" s="510"/>
      <c r="C253" s="511"/>
      <c r="D253" s="60"/>
      <c r="E253" s="60"/>
      <c r="F253" s="60"/>
      <c r="G253" s="60"/>
      <c r="H253" s="60"/>
      <c r="I253" s="60"/>
      <c r="J253" s="60"/>
      <c r="K253" s="60"/>
      <c r="L253" s="60"/>
      <c r="M253" s="60"/>
      <c r="N253" s="60"/>
      <c r="O253" s="60"/>
    </row>
    <row r="254" spans="1:15" x14ac:dyDescent="0.25">
      <c r="A254" s="28"/>
      <c r="B254" s="28"/>
      <c r="C254" s="54" t="s">
        <v>208</v>
      </c>
      <c r="D254" s="57"/>
      <c r="E254" s="57"/>
      <c r="F254" s="57"/>
      <c r="G254" s="57"/>
      <c r="H254" s="57"/>
      <c r="I254" s="57"/>
      <c r="J254" s="57"/>
      <c r="K254" s="57"/>
      <c r="L254" s="57"/>
      <c r="M254" s="57"/>
      <c r="N254" s="57"/>
      <c r="O254" s="57"/>
    </row>
    <row r="255" spans="1:15" x14ac:dyDescent="0.25">
      <c r="A255" s="28"/>
      <c r="B255" s="28"/>
      <c r="C255" s="54" t="s">
        <v>209</v>
      </c>
      <c r="D255" s="51"/>
      <c r="E255" s="51"/>
      <c r="F255" s="51"/>
      <c r="G255" s="51"/>
      <c r="H255" s="51"/>
      <c r="I255" s="51"/>
      <c r="J255" s="51"/>
      <c r="K255" s="51"/>
      <c r="L255" s="51"/>
      <c r="M255" s="51"/>
      <c r="N255" s="51"/>
      <c r="O255" s="51"/>
    </row>
    <row r="256" spans="1:15" x14ac:dyDescent="0.25">
      <c r="A256" s="28"/>
      <c r="B256" s="28"/>
      <c r="C256" s="54" t="s">
        <v>205</v>
      </c>
      <c r="D256" s="8">
        <f>D254/100*D255</f>
        <v>0</v>
      </c>
      <c r="E256" s="8">
        <f t="shared" ref="E256:O256" si="398">E254/100*E255</f>
        <v>0</v>
      </c>
      <c r="F256" s="8">
        <f t="shared" si="398"/>
        <v>0</v>
      </c>
      <c r="G256" s="8">
        <f t="shared" si="398"/>
        <v>0</v>
      </c>
      <c r="H256" s="8">
        <f t="shared" si="398"/>
        <v>0</v>
      </c>
      <c r="I256" s="8">
        <f t="shared" si="398"/>
        <v>0</v>
      </c>
      <c r="J256" s="8">
        <f t="shared" si="398"/>
        <v>0</v>
      </c>
      <c r="K256" s="8">
        <f t="shared" si="398"/>
        <v>0</v>
      </c>
      <c r="L256" s="8">
        <f t="shared" si="398"/>
        <v>0</v>
      </c>
      <c r="M256" s="8">
        <f t="shared" si="398"/>
        <v>0</v>
      </c>
      <c r="N256" s="8">
        <f t="shared" si="398"/>
        <v>0</v>
      </c>
      <c r="O256" s="8">
        <f t="shared" si="398"/>
        <v>0</v>
      </c>
    </row>
    <row r="257" spans="1:15" x14ac:dyDescent="0.25">
      <c r="A257" s="28"/>
      <c r="B257" s="28"/>
      <c r="C257" s="54" t="s">
        <v>207</v>
      </c>
      <c r="D257" s="51">
        <v>95</v>
      </c>
      <c r="E257" s="51">
        <f>D257</f>
        <v>95</v>
      </c>
      <c r="F257" s="51">
        <f t="shared" ref="F257" si="399">E257</f>
        <v>95</v>
      </c>
      <c r="G257" s="51">
        <f t="shared" ref="G257" si="400">F257</f>
        <v>95</v>
      </c>
      <c r="H257" s="51">
        <f t="shared" ref="H257" si="401">G257</f>
        <v>95</v>
      </c>
      <c r="I257" s="51">
        <f t="shared" ref="I257" si="402">H257</f>
        <v>95</v>
      </c>
      <c r="J257" s="51">
        <f t="shared" ref="J257" si="403">I257</f>
        <v>95</v>
      </c>
      <c r="K257" s="51">
        <f t="shared" ref="K257" si="404">J257</f>
        <v>95</v>
      </c>
      <c r="L257" s="51">
        <f t="shared" ref="L257" si="405">K257</f>
        <v>95</v>
      </c>
      <c r="M257" s="51">
        <f t="shared" ref="M257" si="406">L257</f>
        <v>95</v>
      </c>
      <c r="N257" s="51">
        <f t="shared" ref="N257" si="407">M257</f>
        <v>95</v>
      </c>
      <c r="O257" s="51">
        <f t="shared" ref="O257" si="408">N257</f>
        <v>95</v>
      </c>
    </row>
    <row r="258" spans="1:15" x14ac:dyDescent="0.25">
      <c r="C258" s="54" t="s">
        <v>583</v>
      </c>
      <c r="D258" s="56">
        <f>$D$9*D256</f>
        <v>0</v>
      </c>
      <c r="E258" s="56">
        <f>$E$9*E256</f>
        <v>0</v>
      </c>
      <c r="F258" s="56">
        <f>$F$9*F256</f>
        <v>0</v>
      </c>
      <c r="G258" s="56">
        <f>$G$9*G256</f>
        <v>0</v>
      </c>
      <c r="H258" s="56">
        <f>$H$9*H256</f>
        <v>0</v>
      </c>
      <c r="I258" s="56">
        <f>$I$9*I256</f>
        <v>0</v>
      </c>
      <c r="J258" s="56">
        <f>$J$9*J256</f>
        <v>0</v>
      </c>
      <c r="K258" s="56">
        <f>$K$9*K256</f>
        <v>0</v>
      </c>
      <c r="L258" s="56">
        <f>$L$9*L256</f>
        <v>0</v>
      </c>
      <c r="M258" s="56">
        <f>$M$9*M256</f>
        <v>0</v>
      </c>
      <c r="N258" s="56">
        <f>$N$9*N256</f>
        <v>0</v>
      </c>
      <c r="O258" s="56">
        <f>$O$9*O256</f>
        <v>0</v>
      </c>
    </row>
    <row r="259" spans="1:15" x14ac:dyDescent="0.25">
      <c r="C259" s="54" t="s">
        <v>584</v>
      </c>
      <c r="D259" s="1"/>
      <c r="E259" s="1"/>
      <c r="F259" s="1"/>
      <c r="G259" s="1"/>
      <c r="H259" s="1"/>
      <c r="I259" s="1"/>
      <c r="J259" s="1"/>
      <c r="K259" s="1"/>
      <c r="L259" s="1"/>
      <c r="M259" s="1"/>
      <c r="N259" s="1"/>
      <c r="O259" s="1"/>
    </row>
    <row r="260" spans="1:15" ht="15.75" thickBot="1" x14ac:dyDescent="0.3"/>
    <row r="261" spans="1:15" ht="15.75" thickBot="1" x14ac:dyDescent="0.3">
      <c r="A261" s="61" t="s">
        <v>254</v>
      </c>
      <c r="B261" s="510"/>
      <c r="C261" s="511"/>
      <c r="D261" s="60"/>
      <c r="E261" s="60"/>
      <c r="F261" s="60"/>
      <c r="G261" s="60"/>
      <c r="H261" s="60"/>
      <c r="I261" s="60"/>
      <c r="J261" s="60"/>
      <c r="K261" s="60"/>
      <c r="L261" s="60"/>
      <c r="M261" s="60"/>
      <c r="N261" s="60"/>
      <c r="O261" s="60"/>
    </row>
    <row r="262" spans="1:15" x14ac:dyDescent="0.25">
      <c r="A262" s="28"/>
      <c r="B262" s="28"/>
      <c r="C262" s="54" t="s">
        <v>208</v>
      </c>
      <c r="D262" s="57"/>
      <c r="E262" s="57"/>
      <c r="F262" s="57"/>
      <c r="G262" s="57"/>
      <c r="H262" s="57"/>
      <c r="I262" s="57"/>
      <c r="J262" s="57"/>
      <c r="K262" s="57"/>
      <c r="L262" s="57"/>
      <c r="M262" s="57"/>
      <c r="N262" s="57"/>
      <c r="O262" s="57"/>
    </row>
    <row r="263" spans="1:15" x14ac:dyDescent="0.25">
      <c r="A263" s="28"/>
      <c r="B263" s="28"/>
      <c r="C263" s="54" t="s">
        <v>209</v>
      </c>
      <c r="D263" s="51"/>
      <c r="E263" s="51"/>
      <c r="F263" s="51"/>
      <c r="G263" s="51"/>
      <c r="H263" s="51"/>
      <c r="I263" s="51"/>
      <c r="J263" s="51"/>
      <c r="K263" s="51"/>
      <c r="L263" s="51"/>
      <c r="M263" s="51"/>
      <c r="N263" s="51"/>
      <c r="O263" s="51"/>
    </row>
    <row r="264" spans="1:15" x14ac:dyDescent="0.25">
      <c r="A264" s="28"/>
      <c r="B264" s="28"/>
      <c r="C264" s="54" t="s">
        <v>205</v>
      </c>
      <c r="D264" s="8">
        <f>D262/100*D263</f>
        <v>0</v>
      </c>
      <c r="E264" s="8">
        <f t="shared" ref="E264:O264" si="409">E262/100*E263</f>
        <v>0</v>
      </c>
      <c r="F264" s="8">
        <f t="shared" si="409"/>
        <v>0</v>
      </c>
      <c r="G264" s="8">
        <f t="shared" si="409"/>
        <v>0</v>
      </c>
      <c r="H264" s="8">
        <f t="shared" si="409"/>
        <v>0</v>
      </c>
      <c r="I264" s="8">
        <f t="shared" si="409"/>
        <v>0</v>
      </c>
      <c r="J264" s="8">
        <f t="shared" si="409"/>
        <v>0</v>
      </c>
      <c r="K264" s="8">
        <f t="shared" si="409"/>
        <v>0</v>
      </c>
      <c r="L264" s="8">
        <f t="shared" si="409"/>
        <v>0</v>
      </c>
      <c r="M264" s="8">
        <f t="shared" si="409"/>
        <v>0</v>
      </c>
      <c r="N264" s="8">
        <f t="shared" si="409"/>
        <v>0</v>
      </c>
      <c r="O264" s="8">
        <f t="shared" si="409"/>
        <v>0</v>
      </c>
    </row>
    <row r="265" spans="1:15" x14ac:dyDescent="0.25">
      <c r="A265" s="28"/>
      <c r="B265" s="28"/>
      <c r="C265" s="54" t="s">
        <v>207</v>
      </c>
      <c r="D265" s="51">
        <v>95</v>
      </c>
      <c r="E265" s="51">
        <f>D265</f>
        <v>95</v>
      </c>
      <c r="F265" s="51">
        <f t="shared" ref="F265" si="410">E265</f>
        <v>95</v>
      </c>
      <c r="G265" s="51">
        <f t="shared" ref="G265" si="411">F265</f>
        <v>95</v>
      </c>
      <c r="H265" s="51">
        <f t="shared" ref="H265" si="412">G265</f>
        <v>95</v>
      </c>
      <c r="I265" s="51">
        <f t="shared" ref="I265" si="413">H265</f>
        <v>95</v>
      </c>
      <c r="J265" s="51">
        <f t="shared" ref="J265" si="414">I265</f>
        <v>95</v>
      </c>
      <c r="K265" s="51">
        <f t="shared" ref="K265" si="415">J265</f>
        <v>95</v>
      </c>
      <c r="L265" s="51">
        <f t="shared" ref="L265" si="416">K265</f>
        <v>95</v>
      </c>
      <c r="M265" s="51">
        <f t="shared" ref="M265" si="417">L265</f>
        <v>95</v>
      </c>
      <c r="N265" s="51">
        <f t="shared" ref="N265" si="418">M265</f>
        <v>95</v>
      </c>
      <c r="O265" s="51">
        <f t="shared" ref="O265" si="419">N265</f>
        <v>95</v>
      </c>
    </row>
    <row r="266" spans="1:15" x14ac:dyDescent="0.25">
      <c r="C266" s="54" t="s">
        <v>583</v>
      </c>
      <c r="D266" s="56">
        <f>$D$9*D264</f>
        <v>0</v>
      </c>
      <c r="E266" s="56">
        <f>$E$9*E264</f>
        <v>0</v>
      </c>
      <c r="F266" s="56">
        <f>$F$9*F264</f>
        <v>0</v>
      </c>
      <c r="G266" s="56">
        <f>$G$9*G264</f>
        <v>0</v>
      </c>
      <c r="H266" s="56">
        <f>$H$9*H264</f>
        <v>0</v>
      </c>
      <c r="I266" s="56">
        <f>$I$9*I264</f>
        <v>0</v>
      </c>
      <c r="J266" s="56">
        <f>$J$9*J264</f>
        <v>0</v>
      </c>
      <c r="K266" s="56">
        <f>$K$9*K264</f>
        <v>0</v>
      </c>
      <c r="L266" s="56">
        <f>$L$9*L264</f>
        <v>0</v>
      </c>
      <c r="M266" s="56">
        <f>$M$9*M264</f>
        <v>0</v>
      </c>
      <c r="N266" s="56">
        <f>$N$9*N264</f>
        <v>0</v>
      </c>
      <c r="O266" s="56">
        <f>$O$9*O264</f>
        <v>0</v>
      </c>
    </row>
    <row r="267" spans="1:15" x14ac:dyDescent="0.25">
      <c r="C267" s="54" t="s">
        <v>584</v>
      </c>
      <c r="D267" s="1"/>
      <c r="E267" s="1"/>
      <c r="F267" s="1"/>
      <c r="G267" s="1"/>
      <c r="H267" s="1"/>
      <c r="I267" s="1"/>
      <c r="J267" s="1"/>
      <c r="K267" s="1"/>
      <c r="L267" s="1"/>
      <c r="M267" s="1"/>
      <c r="N267" s="1"/>
      <c r="O267" s="1"/>
    </row>
    <row r="268" spans="1:15" ht="15.75" thickBot="1" x14ac:dyDescent="0.3"/>
    <row r="269" spans="1:15" ht="15.75" thickBot="1" x14ac:dyDescent="0.3">
      <c r="A269" s="61" t="s">
        <v>255</v>
      </c>
      <c r="B269" s="510"/>
      <c r="C269" s="511"/>
      <c r="D269" s="60"/>
      <c r="E269" s="60"/>
      <c r="F269" s="60"/>
      <c r="G269" s="60"/>
      <c r="H269" s="60"/>
      <c r="I269" s="60"/>
      <c r="J269" s="60"/>
      <c r="K269" s="60"/>
      <c r="L269" s="60"/>
      <c r="M269" s="60"/>
      <c r="N269" s="60"/>
      <c r="O269" s="60"/>
    </row>
    <row r="270" spans="1:15" x14ac:dyDescent="0.25">
      <c r="A270" s="28"/>
      <c r="B270" s="28"/>
      <c r="C270" s="54" t="s">
        <v>208</v>
      </c>
      <c r="D270" s="57"/>
      <c r="E270" s="57"/>
      <c r="F270" s="57"/>
      <c r="G270" s="57"/>
      <c r="H270" s="57"/>
      <c r="I270" s="57"/>
      <c r="J270" s="57"/>
      <c r="K270" s="57"/>
      <c r="L270" s="57"/>
      <c r="M270" s="57"/>
      <c r="N270" s="57"/>
      <c r="O270" s="57"/>
    </row>
    <row r="271" spans="1:15" x14ac:dyDescent="0.25">
      <c r="A271" s="28"/>
      <c r="B271" s="28"/>
      <c r="C271" s="54" t="s">
        <v>209</v>
      </c>
      <c r="D271" s="51"/>
      <c r="E271" s="51"/>
      <c r="F271" s="51"/>
      <c r="G271" s="51"/>
      <c r="H271" s="51"/>
      <c r="I271" s="51"/>
      <c r="J271" s="51"/>
      <c r="K271" s="51"/>
      <c r="L271" s="51"/>
      <c r="M271" s="51"/>
      <c r="N271" s="51"/>
      <c r="O271" s="51"/>
    </row>
    <row r="272" spans="1:15" x14ac:dyDescent="0.25">
      <c r="A272" s="28"/>
      <c r="B272" s="28"/>
      <c r="C272" s="54" t="s">
        <v>205</v>
      </c>
      <c r="D272" s="8">
        <f>D270/100*D271</f>
        <v>0</v>
      </c>
      <c r="E272" s="8">
        <f t="shared" ref="E272:O272" si="420">E270/100*E271</f>
        <v>0</v>
      </c>
      <c r="F272" s="8">
        <f t="shared" si="420"/>
        <v>0</v>
      </c>
      <c r="G272" s="8">
        <f t="shared" si="420"/>
        <v>0</v>
      </c>
      <c r="H272" s="8">
        <f t="shared" si="420"/>
        <v>0</v>
      </c>
      <c r="I272" s="8">
        <f t="shared" si="420"/>
        <v>0</v>
      </c>
      <c r="J272" s="8">
        <f t="shared" si="420"/>
        <v>0</v>
      </c>
      <c r="K272" s="8">
        <f t="shared" si="420"/>
        <v>0</v>
      </c>
      <c r="L272" s="8">
        <f t="shared" si="420"/>
        <v>0</v>
      </c>
      <c r="M272" s="8">
        <f t="shared" si="420"/>
        <v>0</v>
      </c>
      <c r="N272" s="8">
        <f t="shared" si="420"/>
        <v>0</v>
      </c>
      <c r="O272" s="8">
        <f t="shared" si="420"/>
        <v>0</v>
      </c>
    </row>
    <row r="273" spans="1:15" x14ac:dyDescent="0.25">
      <c r="A273" s="28"/>
      <c r="B273" s="28"/>
      <c r="C273" s="54" t="s">
        <v>207</v>
      </c>
      <c r="D273" s="51">
        <v>95</v>
      </c>
      <c r="E273" s="51">
        <f>D273</f>
        <v>95</v>
      </c>
      <c r="F273" s="51">
        <f t="shared" ref="F273" si="421">E273</f>
        <v>95</v>
      </c>
      <c r="G273" s="51">
        <f t="shared" ref="G273" si="422">F273</f>
        <v>95</v>
      </c>
      <c r="H273" s="51">
        <f t="shared" ref="H273" si="423">G273</f>
        <v>95</v>
      </c>
      <c r="I273" s="51">
        <f t="shared" ref="I273" si="424">H273</f>
        <v>95</v>
      </c>
      <c r="J273" s="51">
        <f t="shared" ref="J273" si="425">I273</f>
        <v>95</v>
      </c>
      <c r="K273" s="51">
        <f t="shared" ref="K273" si="426">J273</f>
        <v>95</v>
      </c>
      <c r="L273" s="51">
        <f t="shared" ref="L273" si="427">K273</f>
        <v>95</v>
      </c>
      <c r="M273" s="51">
        <f t="shared" ref="M273" si="428">L273</f>
        <v>95</v>
      </c>
      <c r="N273" s="51">
        <f t="shared" ref="N273" si="429">M273</f>
        <v>95</v>
      </c>
      <c r="O273" s="51">
        <f t="shared" ref="O273" si="430">N273</f>
        <v>95</v>
      </c>
    </row>
    <row r="274" spans="1:15" x14ac:dyDescent="0.25">
      <c r="C274" s="54" t="s">
        <v>583</v>
      </c>
      <c r="D274" s="56">
        <f>$D$9*D272</f>
        <v>0</v>
      </c>
      <c r="E274" s="56">
        <f>$E$9*E272</f>
        <v>0</v>
      </c>
      <c r="F274" s="56">
        <f>$F$9*F272</f>
        <v>0</v>
      </c>
      <c r="G274" s="56">
        <f>$G$9*G272</f>
        <v>0</v>
      </c>
      <c r="H274" s="56">
        <f>$H$9*H272</f>
        <v>0</v>
      </c>
      <c r="I274" s="56">
        <f>$I$9*I272</f>
        <v>0</v>
      </c>
      <c r="J274" s="56">
        <f>$J$9*J272</f>
        <v>0</v>
      </c>
      <c r="K274" s="56">
        <f>$K$9*K272</f>
        <v>0</v>
      </c>
      <c r="L274" s="56">
        <f>$L$9*L272</f>
        <v>0</v>
      </c>
      <c r="M274" s="56">
        <f>$M$9*M272</f>
        <v>0</v>
      </c>
      <c r="N274" s="56">
        <f>$N$9*N272</f>
        <v>0</v>
      </c>
      <c r="O274" s="56">
        <f>$O$9*O272</f>
        <v>0</v>
      </c>
    </row>
    <row r="275" spans="1:15" x14ac:dyDescent="0.25">
      <c r="C275" s="54" t="s">
        <v>584</v>
      </c>
      <c r="D275" s="1"/>
      <c r="E275" s="1"/>
      <c r="F275" s="1"/>
      <c r="G275" s="1"/>
      <c r="H275" s="1"/>
      <c r="I275" s="1"/>
      <c r="J275" s="1"/>
      <c r="K275" s="1"/>
      <c r="L275" s="1"/>
      <c r="M275" s="1"/>
      <c r="N275" s="1"/>
      <c r="O275" s="1"/>
    </row>
    <row r="276" spans="1:15" ht="15.75" thickBot="1" x14ac:dyDescent="0.3"/>
    <row r="277" spans="1:15" ht="15.75" thickBot="1" x14ac:dyDescent="0.3">
      <c r="A277" s="61" t="s">
        <v>256</v>
      </c>
      <c r="B277" s="510"/>
      <c r="C277" s="511"/>
      <c r="D277" s="60"/>
      <c r="E277" s="60"/>
      <c r="F277" s="60"/>
      <c r="G277" s="60"/>
      <c r="H277" s="60"/>
      <c r="I277" s="60"/>
      <c r="J277" s="60"/>
      <c r="K277" s="60"/>
      <c r="L277" s="60"/>
      <c r="M277" s="60"/>
      <c r="N277" s="60"/>
      <c r="O277" s="60"/>
    </row>
    <row r="278" spans="1:15" x14ac:dyDescent="0.25">
      <c r="A278" s="28"/>
      <c r="B278" s="28"/>
      <c r="C278" s="54" t="s">
        <v>208</v>
      </c>
      <c r="D278" s="57"/>
      <c r="E278" s="57"/>
      <c r="F278" s="57"/>
      <c r="G278" s="57"/>
      <c r="H278" s="57"/>
      <c r="I278" s="57"/>
      <c r="J278" s="57"/>
      <c r="K278" s="57"/>
      <c r="L278" s="57"/>
      <c r="M278" s="57"/>
      <c r="N278" s="57"/>
      <c r="O278" s="57"/>
    </row>
    <row r="279" spans="1:15" x14ac:dyDescent="0.25">
      <c r="A279" s="28"/>
      <c r="B279" s="28"/>
      <c r="C279" s="54" t="s">
        <v>209</v>
      </c>
      <c r="D279" s="51"/>
      <c r="E279" s="51"/>
      <c r="F279" s="51"/>
      <c r="G279" s="51"/>
      <c r="H279" s="51"/>
      <c r="I279" s="51"/>
      <c r="J279" s="51"/>
      <c r="K279" s="51"/>
      <c r="L279" s="51"/>
      <c r="M279" s="51"/>
      <c r="N279" s="51"/>
      <c r="O279" s="51"/>
    </row>
    <row r="280" spans="1:15" x14ac:dyDescent="0.25">
      <c r="A280" s="28"/>
      <c r="B280" s="28"/>
      <c r="C280" s="54" t="s">
        <v>205</v>
      </c>
      <c r="D280" s="8">
        <f>D278/100*D279</f>
        <v>0</v>
      </c>
      <c r="E280" s="8">
        <f t="shared" ref="E280:O280" si="431">E278/100*E279</f>
        <v>0</v>
      </c>
      <c r="F280" s="8">
        <f t="shared" si="431"/>
        <v>0</v>
      </c>
      <c r="G280" s="8">
        <f t="shared" si="431"/>
        <v>0</v>
      </c>
      <c r="H280" s="8">
        <f t="shared" si="431"/>
        <v>0</v>
      </c>
      <c r="I280" s="8">
        <f t="shared" si="431"/>
        <v>0</v>
      </c>
      <c r="J280" s="8">
        <f t="shared" si="431"/>
        <v>0</v>
      </c>
      <c r="K280" s="8">
        <f t="shared" si="431"/>
        <v>0</v>
      </c>
      <c r="L280" s="8">
        <f t="shared" si="431"/>
        <v>0</v>
      </c>
      <c r="M280" s="8">
        <f t="shared" si="431"/>
        <v>0</v>
      </c>
      <c r="N280" s="8">
        <f t="shared" si="431"/>
        <v>0</v>
      </c>
      <c r="O280" s="8">
        <f t="shared" si="431"/>
        <v>0</v>
      </c>
    </row>
    <row r="281" spans="1:15" x14ac:dyDescent="0.25">
      <c r="A281" s="28"/>
      <c r="B281" s="28"/>
      <c r="C281" s="54" t="s">
        <v>207</v>
      </c>
      <c r="D281" s="51">
        <v>95</v>
      </c>
      <c r="E281" s="51">
        <f>D281</f>
        <v>95</v>
      </c>
      <c r="F281" s="51">
        <f t="shared" ref="F281" si="432">E281</f>
        <v>95</v>
      </c>
      <c r="G281" s="51">
        <f t="shared" ref="G281" si="433">F281</f>
        <v>95</v>
      </c>
      <c r="H281" s="51">
        <f t="shared" ref="H281" si="434">G281</f>
        <v>95</v>
      </c>
      <c r="I281" s="51">
        <f t="shared" ref="I281" si="435">H281</f>
        <v>95</v>
      </c>
      <c r="J281" s="51">
        <f t="shared" ref="J281" si="436">I281</f>
        <v>95</v>
      </c>
      <c r="K281" s="51">
        <f t="shared" ref="K281" si="437">J281</f>
        <v>95</v>
      </c>
      <c r="L281" s="51">
        <f t="shared" ref="L281" si="438">K281</f>
        <v>95</v>
      </c>
      <c r="M281" s="51">
        <f t="shared" ref="M281" si="439">L281</f>
        <v>95</v>
      </c>
      <c r="N281" s="51">
        <f t="shared" ref="N281" si="440">M281</f>
        <v>95</v>
      </c>
      <c r="O281" s="51">
        <f t="shared" ref="O281" si="441">N281</f>
        <v>95</v>
      </c>
    </row>
    <row r="282" spans="1:15" x14ac:dyDescent="0.25">
      <c r="C282" s="54" t="s">
        <v>583</v>
      </c>
      <c r="D282" s="56">
        <f>$D$9*D280</f>
        <v>0</v>
      </c>
      <c r="E282" s="56">
        <f>$E$9*E280</f>
        <v>0</v>
      </c>
      <c r="F282" s="56">
        <f>$F$9*F280</f>
        <v>0</v>
      </c>
      <c r="G282" s="56">
        <f>$G$9*G280</f>
        <v>0</v>
      </c>
      <c r="H282" s="56">
        <f>$H$9*H280</f>
        <v>0</v>
      </c>
      <c r="I282" s="56">
        <f>$I$9*I280</f>
        <v>0</v>
      </c>
      <c r="J282" s="56">
        <f>$J$9*J280</f>
        <v>0</v>
      </c>
      <c r="K282" s="56">
        <f>$K$9*K280</f>
        <v>0</v>
      </c>
      <c r="L282" s="56">
        <f>$L$9*L280</f>
        <v>0</v>
      </c>
      <c r="M282" s="56">
        <f>$M$9*M280</f>
        <v>0</v>
      </c>
      <c r="N282" s="56">
        <f>$N$9*N280</f>
        <v>0</v>
      </c>
      <c r="O282" s="56">
        <f>$O$9*O280</f>
        <v>0</v>
      </c>
    </row>
    <row r="283" spans="1:15" x14ac:dyDescent="0.25">
      <c r="C283" s="54" t="s">
        <v>584</v>
      </c>
      <c r="D283" s="1"/>
      <c r="E283" s="1"/>
      <c r="F283" s="1"/>
      <c r="G283" s="1"/>
      <c r="H283" s="1"/>
      <c r="I283" s="1"/>
      <c r="J283" s="1"/>
      <c r="K283" s="1"/>
      <c r="L283" s="1"/>
      <c r="M283" s="1"/>
      <c r="N283" s="1"/>
      <c r="O283" s="1"/>
    </row>
    <row r="284" spans="1:15" ht="15.75" thickBot="1" x14ac:dyDescent="0.3"/>
    <row r="285" spans="1:15" ht="15.75" thickBot="1" x14ac:dyDescent="0.3">
      <c r="A285" s="61" t="s">
        <v>257</v>
      </c>
      <c r="B285" s="510"/>
      <c r="C285" s="511"/>
      <c r="D285" s="60"/>
      <c r="E285" s="60"/>
      <c r="F285" s="60"/>
      <c r="G285" s="60"/>
      <c r="H285" s="60"/>
      <c r="I285" s="60"/>
      <c r="J285" s="60"/>
      <c r="K285" s="60"/>
      <c r="L285" s="60"/>
      <c r="M285" s="60"/>
      <c r="N285" s="60"/>
      <c r="O285" s="60"/>
    </row>
    <row r="286" spans="1:15" x14ac:dyDescent="0.25">
      <c r="A286" s="28"/>
      <c r="B286" s="28"/>
      <c r="C286" s="54" t="s">
        <v>208</v>
      </c>
      <c r="D286" s="57"/>
      <c r="E286" s="57"/>
      <c r="F286" s="57"/>
      <c r="G286" s="57"/>
      <c r="H286" s="57"/>
      <c r="I286" s="57"/>
      <c r="J286" s="57"/>
      <c r="K286" s="57"/>
      <c r="L286" s="57"/>
      <c r="M286" s="57"/>
      <c r="N286" s="57"/>
      <c r="O286" s="57"/>
    </row>
    <row r="287" spans="1:15" x14ac:dyDescent="0.25">
      <c r="A287" s="28"/>
      <c r="B287" s="28"/>
      <c r="C287" s="54" t="s">
        <v>209</v>
      </c>
      <c r="D287" s="51"/>
      <c r="E287" s="51"/>
      <c r="F287" s="51"/>
      <c r="G287" s="51"/>
      <c r="H287" s="51"/>
      <c r="I287" s="51"/>
      <c r="J287" s="51"/>
      <c r="K287" s="51"/>
      <c r="L287" s="51"/>
      <c r="M287" s="51"/>
      <c r="N287" s="51"/>
      <c r="O287" s="51"/>
    </row>
    <row r="288" spans="1:15" x14ac:dyDescent="0.25">
      <c r="A288" s="28"/>
      <c r="B288" s="28"/>
      <c r="C288" s="54" t="s">
        <v>205</v>
      </c>
      <c r="D288" s="8">
        <f>D286/100*D287</f>
        <v>0</v>
      </c>
      <c r="E288" s="8">
        <f t="shared" ref="E288:O288" si="442">E286/100*E287</f>
        <v>0</v>
      </c>
      <c r="F288" s="8">
        <f t="shared" si="442"/>
        <v>0</v>
      </c>
      <c r="G288" s="8">
        <f t="shared" si="442"/>
        <v>0</v>
      </c>
      <c r="H288" s="8">
        <f t="shared" si="442"/>
        <v>0</v>
      </c>
      <c r="I288" s="8">
        <f t="shared" si="442"/>
        <v>0</v>
      </c>
      <c r="J288" s="8">
        <f t="shared" si="442"/>
        <v>0</v>
      </c>
      <c r="K288" s="8">
        <f t="shared" si="442"/>
        <v>0</v>
      </c>
      <c r="L288" s="8">
        <f t="shared" si="442"/>
        <v>0</v>
      </c>
      <c r="M288" s="8">
        <f t="shared" si="442"/>
        <v>0</v>
      </c>
      <c r="N288" s="8">
        <f t="shared" si="442"/>
        <v>0</v>
      </c>
      <c r="O288" s="8">
        <f t="shared" si="442"/>
        <v>0</v>
      </c>
    </row>
    <row r="289" spans="1:15" x14ac:dyDescent="0.25">
      <c r="A289" s="28"/>
      <c r="B289" s="28"/>
      <c r="C289" s="54" t="s">
        <v>207</v>
      </c>
      <c r="D289" s="51">
        <v>95</v>
      </c>
      <c r="E289" s="51">
        <f>D289</f>
        <v>95</v>
      </c>
      <c r="F289" s="51">
        <f t="shared" ref="F289" si="443">E289</f>
        <v>95</v>
      </c>
      <c r="G289" s="51">
        <f t="shared" ref="G289" si="444">F289</f>
        <v>95</v>
      </c>
      <c r="H289" s="51">
        <f t="shared" ref="H289" si="445">G289</f>
        <v>95</v>
      </c>
      <c r="I289" s="51">
        <f t="shared" ref="I289" si="446">H289</f>
        <v>95</v>
      </c>
      <c r="J289" s="51">
        <f t="shared" ref="J289" si="447">I289</f>
        <v>95</v>
      </c>
      <c r="K289" s="51">
        <f t="shared" ref="K289" si="448">J289</f>
        <v>95</v>
      </c>
      <c r="L289" s="51">
        <f t="shared" ref="L289" si="449">K289</f>
        <v>95</v>
      </c>
      <c r="M289" s="51">
        <f t="shared" ref="M289" si="450">L289</f>
        <v>95</v>
      </c>
      <c r="N289" s="51">
        <f t="shared" ref="N289" si="451">M289</f>
        <v>95</v>
      </c>
      <c r="O289" s="51">
        <f t="shared" ref="O289" si="452">N289</f>
        <v>95</v>
      </c>
    </row>
    <row r="290" spans="1:15" x14ac:dyDescent="0.25">
      <c r="C290" s="54" t="s">
        <v>583</v>
      </c>
      <c r="D290" s="56">
        <f>$D$9*D288</f>
        <v>0</v>
      </c>
      <c r="E290" s="56">
        <f>$E$9*E288</f>
        <v>0</v>
      </c>
      <c r="F290" s="56">
        <f>$F$9*F288</f>
        <v>0</v>
      </c>
      <c r="G290" s="56">
        <f>$G$9*G288</f>
        <v>0</v>
      </c>
      <c r="H290" s="56">
        <f>$H$9*H288</f>
        <v>0</v>
      </c>
      <c r="I290" s="56">
        <f>$I$9*I288</f>
        <v>0</v>
      </c>
      <c r="J290" s="56">
        <f>$J$9*J288</f>
        <v>0</v>
      </c>
      <c r="K290" s="56">
        <f>$K$9*K288</f>
        <v>0</v>
      </c>
      <c r="L290" s="56">
        <f>$L$9*L288</f>
        <v>0</v>
      </c>
      <c r="M290" s="56">
        <f>$M$9*M288</f>
        <v>0</v>
      </c>
      <c r="N290" s="56">
        <f>$N$9*N288</f>
        <v>0</v>
      </c>
      <c r="O290" s="56">
        <f>$O$9*O288</f>
        <v>0</v>
      </c>
    </row>
    <row r="291" spans="1:15" x14ac:dyDescent="0.25">
      <c r="C291" s="54" t="s">
        <v>584</v>
      </c>
      <c r="D291" s="1"/>
      <c r="E291" s="1"/>
      <c r="F291" s="1"/>
      <c r="G291" s="1"/>
      <c r="H291" s="1"/>
      <c r="I291" s="1"/>
      <c r="J291" s="1"/>
      <c r="K291" s="1"/>
      <c r="L291" s="1"/>
      <c r="M291" s="1"/>
      <c r="N291" s="1"/>
      <c r="O291" s="1"/>
    </row>
    <row r="292" spans="1:15" ht="15.75" thickBot="1" x14ac:dyDescent="0.3"/>
    <row r="293" spans="1:15" ht="15.75" thickBot="1" x14ac:dyDescent="0.3">
      <c r="A293" s="61" t="s">
        <v>258</v>
      </c>
      <c r="B293" s="510"/>
      <c r="C293" s="511"/>
      <c r="D293" s="60"/>
      <c r="E293" s="60"/>
      <c r="F293" s="60"/>
      <c r="G293" s="60"/>
      <c r="H293" s="60"/>
      <c r="I293" s="60"/>
      <c r="J293" s="60"/>
      <c r="K293" s="60"/>
      <c r="L293" s="60"/>
      <c r="M293" s="60"/>
      <c r="N293" s="60"/>
      <c r="O293" s="60"/>
    </row>
    <row r="294" spans="1:15" x14ac:dyDescent="0.25">
      <c r="A294" s="28"/>
      <c r="B294" s="28"/>
      <c r="C294" s="54" t="s">
        <v>208</v>
      </c>
      <c r="D294" s="57"/>
      <c r="E294" s="57"/>
      <c r="F294" s="57"/>
      <c r="G294" s="57"/>
      <c r="H294" s="57"/>
      <c r="I294" s="57"/>
      <c r="J294" s="57"/>
      <c r="K294" s="57"/>
      <c r="L294" s="57"/>
      <c r="M294" s="57"/>
      <c r="N294" s="57"/>
      <c r="O294" s="57"/>
    </row>
    <row r="295" spans="1:15" x14ac:dyDescent="0.25">
      <c r="A295" s="28"/>
      <c r="B295" s="28"/>
      <c r="C295" s="54" t="s">
        <v>209</v>
      </c>
      <c r="D295" s="51"/>
      <c r="E295" s="51"/>
      <c r="F295" s="51"/>
      <c r="G295" s="51"/>
      <c r="H295" s="51"/>
      <c r="I295" s="51"/>
      <c r="J295" s="51"/>
      <c r="K295" s="51"/>
      <c r="L295" s="51"/>
      <c r="M295" s="51"/>
      <c r="N295" s="51"/>
      <c r="O295" s="51"/>
    </row>
    <row r="296" spans="1:15" x14ac:dyDescent="0.25">
      <c r="A296" s="28"/>
      <c r="B296" s="28"/>
      <c r="C296" s="54" t="s">
        <v>205</v>
      </c>
      <c r="D296" s="8">
        <f>D294/100*D295</f>
        <v>0</v>
      </c>
      <c r="E296" s="8">
        <f t="shared" ref="E296:O296" si="453">E294/100*E295</f>
        <v>0</v>
      </c>
      <c r="F296" s="8">
        <f t="shared" si="453"/>
        <v>0</v>
      </c>
      <c r="G296" s="8">
        <f t="shared" si="453"/>
        <v>0</v>
      </c>
      <c r="H296" s="8">
        <f t="shared" si="453"/>
        <v>0</v>
      </c>
      <c r="I296" s="8">
        <f t="shared" si="453"/>
        <v>0</v>
      </c>
      <c r="J296" s="8">
        <f t="shared" si="453"/>
        <v>0</v>
      </c>
      <c r="K296" s="8">
        <f t="shared" si="453"/>
        <v>0</v>
      </c>
      <c r="L296" s="8">
        <f t="shared" si="453"/>
        <v>0</v>
      </c>
      <c r="M296" s="8">
        <f t="shared" si="453"/>
        <v>0</v>
      </c>
      <c r="N296" s="8">
        <f t="shared" si="453"/>
        <v>0</v>
      </c>
      <c r="O296" s="8">
        <f t="shared" si="453"/>
        <v>0</v>
      </c>
    </row>
    <row r="297" spans="1:15" x14ac:dyDescent="0.25">
      <c r="A297" s="28"/>
      <c r="B297" s="28"/>
      <c r="C297" s="54" t="s">
        <v>207</v>
      </c>
      <c r="D297" s="51">
        <v>95</v>
      </c>
      <c r="E297" s="51">
        <f>D297</f>
        <v>95</v>
      </c>
      <c r="F297" s="51">
        <f t="shared" ref="F297" si="454">E297</f>
        <v>95</v>
      </c>
      <c r="G297" s="51">
        <f t="shared" ref="G297" si="455">F297</f>
        <v>95</v>
      </c>
      <c r="H297" s="51">
        <f t="shared" ref="H297" si="456">G297</f>
        <v>95</v>
      </c>
      <c r="I297" s="51">
        <f t="shared" ref="I297" si="457">H297</f>
        <v>95</v>
      </c>
      <c r="J297" s="51">
        <f t="shared" ref="J297" si="458">I297</f>
        <v>95</v>
      </c>
      <c r="K297" s="51">
        <f t="shared" ref="K297" si="459">J297</f>
        <v>95</v>
      </c>
      <c r="L297" s="51">
        <f t="shared" ref="L297" si="460">K297</f>
        <v>95</v>
      </c>
      <c r="M297" s="51">
        <f t="shared" ref="M297" si="461">L297</f>
        <v>95</v>
      </c>
      <c r="N297" s="51">
        <f t="shared" ref="N297" si="462">M297</f>
        <v>95</v>
      </c>
      <c r="O297" s="51">
        <f t="shared" ref="O297" si="463">N297</f>
        <v>95</v>
      </c>
    </row>
    <row r="298" spans="1:15" x14ac:dyDescent="0.25">
      <c r="C298" s="54" t="s">
        <v>583</v>
      </c>
      <c r="D298" s="56">
        <f>$D$9*D296</f>
        <v>0</v>
      </c>
      <c r="E298" s="56">
        <f>$E$9*E296</f>
        <v>0</v>
      </c>
      <c r="F298" s="56">
        <f>$F$9*F296</f>
        <v>0</v>
      </c>
      <c r="G298" s="56">
        <f>$G$9*G296</f>
        <v>0</v>
      </c>
      <c r="H298" s="56">
        <f>$H$9*H296</f>
        <v>0</v>
      </c>
      <c r="I298" s="56">
        <f>$I$9*I296</f>
        <v>0</v>
      </c>
      <c r="J298" s="56">
        <f>$J$9*J296</f>
        <v>0</v>
      </c>
      <c r="K298" s="56">
        <f>$K$9*K296</f>
        <v>0</v>
      </c>
      <c r="L298" s="56">
        <f>$L$9*L296</f>
        <v>0</v>
      </c>
      <c r="M298" s="56">
        <f>$M$9*M296</f>
        <v>0</v>
      </c>
      <c r="N298" s="56">
        <f>$N$9*N296</f>
        <v>0</v>
      </c>
      <c r="O298" s="56">
        <f>$O$9*O296</f>
        <v>0</v>
      </c>
    </row>
    <row r="299" spans="1:15" x14ac:dyDescent="0.25">
      <c r="C299" s="54" t="s">
        <v>584</v>
      </c>
      <c r="D299" s="1"/>
      <c r="E299" s="1"/>
      <c r="F299" s="1"/>
      <c r="G299" s="1"/>
      <c r="H299" s="1"/>
      <c r="I299" s="1"/>
      <c r="J299" s="1"/>
      <c r="K299" s="1"/>
      <c r="L299" s="1"/>
      <c r="M299" s="1"/>
      <c r="N299" s="1"/>
      <c r="O299" s="1"/>
    </row>
    <row r="300" spans="1:15" ht="15.75" thickBot="1" x14ac:dyDescent="0.3"/>
    <row r="301" spans="1:15" ht="15.75" thickBot="1" x14ac:dyDescent="0.3">
      <c r="A301" s="61" t="s">
        <v>259</v>
      </c>
      <c r="B301" s="510"/>
      <c r="C301" s="511"/>
      <c r="D301" s="60"/>
      <c r="E301" s="60"/>
      <c r="F301" s="60"/>
      <c r="G301" s="60"/>
      <c r="H301" s="60"/>
      <c r="I301" s="60"/>
      <c r="J301" s="60"/>
      <c r="K301" s="60"/>
      <c r="L301" s="60"/>
      <c r="M301" s="60"/>
      <c r="N301" s="60"/>
      <c r="O301" s="60"/>
    </row>
    <row r="302" spans="1:15" x14ac:dyDescent="0.25">
      <c r="A302" s="28"/>
      <c r="B302" s="28"/>
      <c r="C302" s="54" t="s">
        <v>208</v>
      </c>
      <c r="D302" s="57"/>
      <c r="E302" s="57"/>
      <c r="F302" s="57"/>
      <c r="G302" s="57"/>
      <c r="H302" s="57"/>
      <c r="I302" s="57"/>
      <c r="J302" s="57"/>
      <c r="K302" s="57"/>
      <c r="L302" s="57"/>
      <c r="M302" s="57"/>
      <c r="N302" s="57"/>
      <c r="O302" s="57"/>
    </row>
    <row r="303" spans="1:15" x14ac:dyDescent="0.25">
      <c r="A303" s="28"/>
      <c r="B303" s="28"/>
      <c r="C303" s="54" t="s">
        <v>209</v>
      </c>
      <c r="D303" s="51"/>
      <c r="E303" s="51"/>
      <c r="F303" s="51"/>
      <c r="G303" s="51"/>
      <c r="H303" s="51"/>
      <c r="I303" s="51"/>
      <c r="J303" s="51"/>
      <c r="K303" s="51"/>
      <c r="L303" s="51"/>
      <c r="M303" s="51"/>
      <c r="N303" s="51"/>
      <c r="O303" s="51"/>
    </row>
    <row r="304" spans="1:15" x14ac:dyDescent="0.25">
      <c r="A304" s="28"/>
      <c r="B304" s="28"/>
      <c r="C304" s="54" t="s">
        <v>205</v>
      </c>
      <c r="D304" s="8">
        <f>D302/100*D303</f>
        <v>0</v>
      </c>
      <c r="E304" s="8">
        <f t="shared" ref="E304:O304" si="464">E302/100*E303</f>
        <v>0</v>
      </c>
      <c r="F304" s="8">
        <f t="shared" si="464"/>
        <v>0</v>
      </c>
      <c r="G304" s="8">
        <f t="shared" si="464"/>
        <v>0</v>
      </c>
      <c r="H304" s="8">
        <f t="shared" si="464"/>
        <v>0</v>
      </c>
      <c r="I304" s="8">
        <f t="shared" si="464"/>
        <v>0</v>
      </c>
      <c r="J304" s="8">
        <f t="shared" si="464"/>
        <v>0</v>
      </c>
      <c r="K304" s="8">
        <f t="shared" si="464"/>
        <v>0</v>
      </c>
      <c r="L304" s="8">
        <f t="shared" si="464"/>
        <v>0</v>
      </c>
      <c r="M304" s="8">
        <f t="shared" si="464"/>
        <v>0</v>
      </c>
      <c r="N304" s="8">
        <f t="shared" si="464"/>
        <v>0</v>
      </c>
      <c r="O304" s="8">
        <f t="shared" si="464"/>
        <v>0</v>
      </c>
    </row>
    <row r="305" spans="1:15" x14ac:dyDescent="0.25">
      <c r="A305" s="28"/>
      <c r="B305" s="28"/>
      <c r="C305" s="54" t="s">
        <v>207</v>
      </c>
      <c r="D305" s="51">
        <v>95</v>
      </c>
      <c r="E305" s="51">
        <f>D305</f>
        <v>95</v>
      </c>
      <c r="F305" s="51">
        <f t="shared" ref="F305" si="465">E305</f>
        <v>95</v>
      </c>
      <c r="G305" s="51">
        <f t="shared" ref="G305" si="466">F305</f>
        <v>95</v>
      </c>
      <c r="H305" s="51">
        <f t="shared" ref="H305" si="467">G305</f>
        <v>95</v>
      </c>
      <c r="I305" s="51">
        <f t="shared" ref="I305" si="468">H305</f>
        <v>95</v>
      </c>
      <c r="J305" s="51">
        <f t="shared" ref="J305" si="469">I305</f>
        <v>95</v>
      </c>
      <c r="K305" s="51">
        <v>95</v>
      </c>
      <c r="L305" s="51">
        <f t="shared" ref="L305" si="470">K305</f>
        <v>95</v>
      </c>
      <c r="M305" s="51">
        <f t="shared" ref="M305" si="471">L305</f>
        <v>95</v>
      </c>
      <c r="N305" s="51">
        <f t="shared" ref="N305" si="472">M305</f>
        <v>95</v>
      </c>
      <c r="O305" s="51">
        <f t="shared" ref="O305" si="473">N305</f>
        <v>95</v>
      </c>
    </row>
    <row r="306" spans="1:15" x14ac:dyDescent="0.25">
      <c r="C306" s="54" t="s">
        <v>583</v>
      </c>
      <c r="D306" s="56">
        <f>$D$9*D304</f>
        <v>0</v>
      </c>
      <c r="E306" s="56">
        <f>$E$9*E304</f>
        <v>0</v>
      </c>
      <c r="F306" s="56">
        <f>$F$9*F304</f>
        <v>0</v>
      </c>
      <c r="G306" s="56">
        <f>$G$9*G304</f>
        <v>0</v>
      </c>
      <c r="H306" s="56">
        <f>$H$9*H304</f>
        <v>0</v>
      </c>
      <c r="I306" s="56">
        <f>$I$9*I304</f>
        <v>0</v>
      </c>
      <c r="J306" s="56">
        <f>$J$9*J304</f>
        <v>0</v>
      </c>
      <c r="K306" s="56">
        <f>$K$9*K304</f>
        <v>0</v>
      </c>
      <c r="L306" s="56">
        <f>$L$9*L304</f>
        <v>0</v>
      </c>
      <c r="M306" s="56">
        <f>$M$9*M304</f>
        <v>0</v>
      </c>
      <c r="N306" s="56">
        <f>$N$9*N304</f>
        <v>0</v>
      </c>
      <c r="O306" s="56">
        <f>$O$9*O304</f>
        <v>0</v>
      </c>
    </row>
    <row r="307" spans="1:15" x14ac:dyDescent="0.25">
      <c r="C307" s="54" t="s">
        <v>584</v>
      </c>
      <c r="D307" s="1"/>
      <c r="E307" s="1"/>
      <c r="F307" s="1"/>
      <c r="G307" s="1"/>
      <c r="H307" s="1"/>
      <c r="I307" s="1"/>
      <c r="J307" s="1"/>
      <c r="K307" s="1"/>
      <c r="L307" s="1"/>
      <c r="M307" s="1"/>
      <c r="N307" s="1"/>
      <c r="O307" s="1"/>
    </row>
  </sheetData>
  <sheetProtection formatCells="0" formatColumns="0" formatRows="0" sort="0" autoFilter="0" pivotTables="0"/>
  <protectedRanges>
    <protectedRange sqref="D297:O297 D299:O299 D302:O303 D305:O305 D307:O307 D294:O295" name="Диапазон7"/>
    <protectedRange sqref="D227:O227 D230:O231 D233:O233 D235:O235 D238:O239 D241:O241 D243:O243 D246:O247 D249:O249 D251:O251 D254:O255 D257:O257 D259:O259 D262:O263 D265:O265 D267:O267 D270:O271 D273:O273 D275:O275 D278:O279 D281:O281 D283:O283 D286:O287 D289:O289 D291:O291 D294" name="Диапазон6"/>
    <protectedRange sqref="D184:O184 D186:O187 D189:O189 D191:O191 D193:O194 D196:O196 D198:O198 D200:O201 D203:O203 D205:O205 D207:O208 D210:O210 D212:O212 D214:O215 D217:O217 D219:O219 D222:O223 D225:O225 D227:O227 D230:O231 D233:O233 D235:O235 D238:O239 D241:O241 D243:O243" name="Диапазон5"/>
    <protectedRange sqref="D123:O124 D126:O126 D130:O131 D133:O133 D137:O138 D140:O140 D144:O145 D147:O147 D151:O152 D154:O154 D158:O159 D161:O161 D165:O166 D168:O168 D172:O173 D175:O175 D177:O177 D179:O180 D182 D170:O170 D163:O163 D156:O156 D149:O149 D142:O142 D135:O135 D128:O128" name="Диапазон4"/>
    <protectedRange sqref="D84:O84 D88:O89 D91:O91 D95:O96 D98:O98 D102:O103 D105:O105 D109:O110 D112:O112 D116:O117 D119:O119 D121:O121 D114:O114 D107:O107 D100:O100 D93:O93 D86:O86" name="Диапазон3"/>
    <protectedRange sqref="D11:O12 D14:O14 D16:O16 D18:O19 D21:O21 D25:O26 D28:O28 D32:O33 D35:O35 D39:O40 D42:O42 D46:O47 D49:O49 D53:O54 D56:O56 D60:O61 D63:O63 D67:O68 D70:O70 D74:O75 D77:O77 D81:O82 O84 D79:O79 D72:O72 D65:O65 D58:O58 D51:O51 D44:O44 D37:O37 D30:O30 D23:O23" name="Диапазон2"/>
    <protectedRange sqref="B10 B17 B24 B31 B38 B45 B52 B59 B66 B73 B80 B87 B94 B101 B108 B115 B122 B129 B136 B143 B150 B157 B164 B171 B178 B185 B192 B199 B206 B213 B221 B229 B237 B245 B253 B261 B269 B277 B285 B293 B301" name="Диапазон1"/>
  </protectedRanges>
  <mergeCells count="41">
    <mergeCell ref="B301:C301"/>
    <mergeCell ref="B261:C261"/>
    <mergeCell ref="B269:C269"/>
    <mergeCell ref="B277:C277"/>
    <mergeCell ref="B285:C285"/>
    <mergeCell ref="B293:C293"/>
    <mergeCell ref="B221:C221"/>
    <mergeCell ref="B229:C229"/>
    <mergeCell ref="B237:C237"/>
    <mergeCell ref="B245:C245"/>
    <mergeCell ref="B253:C253"/>
    <mergeCell ref="B45:C45"/>
    <mergeCell ref="B10:C10"/>
    <mergeCell ref="B17:C17"/>
    <mergeCell ref="B24:C24"/>
    <mergeCell ref="B31:C31"/>
    <mergeCell ref="B38:C38"/>
    <mergeCell ref="B129:C129"/>
    <mergeCell ref="B52:C52"/>
    <mergeCell ref="B59:C59"/>
    <mergeCell ref="B66:C66"/>
    <mergeCell ref="B73:C73"/>
    <mergeCell ref="B80:C80"/>
    <mergeCell ref="B87:C87"/>
    <mergeCell ref="B94:C94"/>
    <mergeCell ref="B101:C101"/>
    <mergeCell ref="B108:C108"/>
    <mergeCell ref="B115:C115"/>
    <mergeCell ref="B122:C122"/>
    <mergeCell ref="B213:C213"/>
    <mergeCell ref="B136:C136"/>
    <mergeCell ref="B143:C143"/>
    <mergeCell ref="B150:C150"/>
    <mergeCell ref="B157:C157"/>
    <mergeCell ref="B164:C164"/>
    <mergeCell ref="B171:C171"/>
    <mergeCell ref="B178:C178"/>
    <mergeCell ref="B185:C185"/>
    <mergeCell ref="B192:C192"/>
    <mergeCell ref="B199:C199"/>
    <mergeCell ref="B206:C206"/>
  </mergeCells>
  <dataValidations count="1">
    <dataValidation type="list" allowBlank="1" showInputMessage="1" showErrorMessage="1" sqref="D305:O305 D297:O297 D289:O289 D281:O281 D273:O273 D265:O265 D257:O257 D249:O249 D241:O241 D233:O233 D225:O225 D105:O105 D98:O98 D91:O91 D84:O84 D77:O77 D70:O70 D63:O63 D56:O56 D49:O49 D35:O35 D21:O21 D14:O14 D28:O28 D42:O42 D112:O112 D119:O119 D126:O126 D133:O133 D140:O140 D147:O147 D154:O154 D161:O161 D168:O168 D175:O175 D182:O182 D189:O189 D196:O196 D203:O203 D210:O210 D217:O217">
      <formula1>$Q$4:$Q$5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7"/>
  <sheetViews>
    <sheetView workbookViewId="0">
      <selection activeCell="J16" sqref="J16"/>
    </sheetView>
  </sheetViews>
  <sheetFormatPr defaultRowHeight="15" x14ac:dyDescent="0.25"/>
  <cols>
    <col min="1" max="1" width="17.42578125" customWidth="1"/>
    <col min="4" max="4" width="8.7109375" bestFit="1" customWidth="1"/>
    <col min="5" max="6" width="8.5703125" bestFit="1" customWidth="1"/>
    <col min="7" max="7" width="9.5703125" bestFit="1" customWidth="1"/>
    <col min="8" max="15" width="8.5703125" bestFit="1" customWidth="1"/>
  </cols>
  <sheetData>
    <row r="1" spans="1:19" x14ac:dyDescent="0.25">
      <c r="A1" s="28"/>
      <c r="B1" s="332"/>
    </row>
    <row r="2" spans="1:19" x14ac:dyDescent="0.25">
      <c r="A2" s="28"/>
      <c r="B2" s="332"/>
      <c r="Q2" s="28"/>
      <c r="R2" s="28"/>
      <c r="S2" s="28"/>
    </row>
    <row r="3" spans="1:19" x14ac:dyDescent="0.25">
      <c r="C3" s="49" t="s">
        <v>202</v>
      </c>
      <c r="D3" s="21">
        <f>'Исходные данные'!C3</f>
        <v>0</v>
      </c>
      <c r="E3" s="21">
        <f>'Исходные данные'!D3</f>
        <v>0</v>
      </c>
      <c r="Q3" s="28"/>
      <c r="R3" s="28"/>
      <c r="S3" s="28"/>
    </row>
    <row r="4" spans="1:19" x14ac:dyDescent="0.25">
      <c r="D4" s="53">
        <f>Наценка!G4</f>
        <v>42005</v>
      </c>
      <c r="E4" s="53">
        <f>Наценка!H4</f>
        <v>42036</v>
      </c>
      <c r="F4" s="53">
        <f>Наценка!I4</f>
        <v>42064</v>
      </c>
      <c r="G4" s="53">
        <f>Наценка!J4</f>
        <v>42095</v>
      </c>
      <c r="H4" s="53">
        <f>Наценка!K4</f>
        <v>42125</v>
      </c>
      <c r="I4" s="53">
        <f>Наценка!L4</f>
        <v>42156</v>
      </c>
      <c r="J4" s="53">
        <f>Наценка!M4</f>
        <v>42186</v>
      </c>
      <c r="K4" s="53">
        <f>Наценка!N4</f>
        <v>42217</v>
      </c>
      <c r="L4" s="53">
        <f>Наценка!O4</f>
        <v>42248</v>
      </c>
      <c r="M4" s="53">
        <f>Наценка!P4</f>
        <v>42278</v>
      </c>
      <c r="N4" s="53">
        <f>Наценка!Q4</f>
        <v>42309</v>
      </c>
      <c r="O4" s="53">
        <f>Наценка!R4</f>
        <v>42339</v>
      </c>
      <c r="Q4" s="55" t="s">
        <v>206</v>
      </c>
      <c r="R4" s="58"/>
      <c r="S4" s="28"/>
    </row>
    <row r="5" spans="1:19" s="4" customFormat="1" x14ac:dyDescent="0.25">
      <c r="C5" s="4" t="s">
        <v>245</v>
      </c>
      <c r="D5" s="59" t="e">
        <f t="shared" ref="D5:I6" si="0">(D15+D22+D29+D36+D43+D50+D57+D64+D71+D78+D85+D92+D99+D106+D113+D120+D127+D134+D141+D148+D155+D162+D169+D176+D183+D190+D197+D204+D211+D218+D226+D234+D242+D250+D258+D266+D274+D282+D290+D298+D306)/$D$3</f>
        <v>#DIV/0!</v>
      </c>
      <c r="E5" s="59" t="e">
        <f t="shared" si="0"/>
        <v>#DIV/0!</v>
      </c>
      <c r="F5" s="59" t="e">
        <f t="shared" si="0"/>
        <v>#DIV/0!</v>
      </c>
      <c r="G5" s="59" t="e">
        <f t="shared" si="0"/>
        <v>#DIV/0!</v>
      </c>
      <c r="H5" s="59" t="e">
        <f t="shared" si="0"/>
        <v>#DIV/0!</v>
      </c>
      <c r="I5" s="59" t="e">
        <f t="shared" si="0"/>
        <v>#DIV/0!</v>
      </c>
      <c r="J5" s="59" t="e">
        <f t="shared" ref="J5:O6" si="1">(J15+J22+J29+J36+J43+J50+J57+J64+J71+J78+J85+J92+J99+J106+J113+J120+J127+J134+J141+J148+J155+J162+J169+J176+J183+J190+J197+J204+J211+J218+J226+J234+J242+J250+J258+J266+J274+J282+J290+J298+J306)/$E$3</f>
        <v>#DIV/0!</v>
      </c>
      <c r="K5" s="59" t="e">
        <f t="shared" si="1"/>
        <v>#DIV/0!</v>
      </c>
      <c r="L5" s="59" t="e">
        <f t="shared" si="1"/>
        <v>#DIV/0!</v>
      </c>
      <c r="M5" s="59" t="e">
        <f t="shared" si="1"/>
        <v>#DIV/0!</v>
      </c>
      <c r="N5" s="59" t="e">
        <f t="shared" si="1"/>
        <v>#DIV/0!</v>
      </c>
      <c r="O5" s="59" t="e">
        <f t="shared" si="1"/>
        <v>#DIV/0!</v>
      </c>
      <c r="Q5" s="6">
        <v>95</v>
      </c>
      <c r="R5" s="58"/>
      <c r="S5" s="28"/>
    </row>
    <row r="6" spans="1:19" s="4" customFormat="1" x14ac:dyDescent="0.25">
      <c r="C6" s="9" t="s">
        <v>244</v>
      </c>
      <c r="D6" s="59" t="e">
        <f t="shared" si="0"/>
        <v>#DIV/0!</v>
      </c>
      <c r="E6" s="59" t="e">
        <f t="shared" si="0"/>
        <v>#DIV/0!</v>
      </c>
      <c r="F6" s="59" t="e">
        <f t="shared" si="0"/>
        <v>#DIV/0!</v>
      </c>
      <c r="G6" s="59" t="e">
        <f t="shared" si="0"/>
        <v>#DIV/0!</v>
      </c>
      <c r="H6" s="59" t="e">
        <f t="shared" si="0"/>
        <v>#DIV/0!</v>
      </c>
      <c r="I6" s="59" t="e">
        <f t="shared" si="0"/>
        <v>#DIV/0!</v>
      </c>
      <c r="J6" s="59" t="e">
        <f t="shared" si="1"/>
        <v>#DIV/0!</v>
      </c>
      <c r="K6" s="59" t="e">
        <f t="shared" si="1"/>
        <v>#DIV/0!</v>
      </c>
      <c r="L6" s="59" t="e">
        <f t="shared" si="1"/>
        <v>#DIV/0!</v>
      </c>
      <c r="M6" s="59" t="e">
        <f t="shared" si="1"/>
        <v>#DIV/0!</v>
      </c>
      <c r="N6" s="59" t="e">
        <f t="shared" si="1"/>
        <v>#DIV/0!</v>
      </c>
      <c r="O6" s="59" t="e">
        <f t="shared" si="1"/>
        <v>#DIV/0!</v>
      </c>
      <c r="Q6" s="6"/>
      <c r="R6" s="58"/>
      <c r="S6" s="28"/>
    </row>
    <row r="7" spans="1:19" s="4" customFormat="1" x14ac:dyDescent="0.25">
      <c r="C7" s="61" t="s">
        <v>580</v>
      </c>
      <c r="D7" s="59">
        <f>'Исходные данные'!$C$7</f>
        <v>0</v>
      </c>
      <c r="E7" s="59">
        <f>'Исходные данные'!$C$7</f>
        <v>0</v>
      </c>
      <c r="F7" s="59">
        <f>'Исходные данные'!$C$7</f>
        <v>0</v>
      </c>
      <c r="G7" s="59">
        <f>'Исходные данные'!$C$7</f>
        <v>0</v>
      </c>
      <c r="H7" s="59">
        <f>'Исходные данные'!$C$7</f>
        <v>0</v>
      </c>
      <c r="I7" s="59">
        <f>'Исходные данные'!$C$7</f>
        <v>0</v>
      </c>
      <c r="J7" s="59">
        <f>'Исходные данные'!$D$7</f>
        <v>0</v>
      </c>
      <c r="K7" s="59">
        <f>'Исходные данные'!$D$7</f>
        <v>0</v>
      </c>
      <c r="L7" s="59">
        <f>'Исходные данные'!$D$7</f>
        <v>0</v>
      </c>
      <c r="M7" s="59">
        <f>'Исходные данные'!$D$7</f>
        <v>0</v>
      </c>
      <c r="N7" s="59">
        <f>'Исходные данные'!$D$7</f>
        <v>0</v>
      </c>
      <c r="O7" s="59">
        <f>'Исходные данные'!$D$7</f>
        <v>0</v>
      </c>
      <c r="Q7" s="6"/>
      <c r="R7" s="58"/>
      <c r="S7" s="28"/>
    </row>
    <row r="8" spans="1:19" s="39" customFormat="1" x14ac:dyDescent="0.25">
      <c r="C8" s="61" t="s">
        <v>581</v>
      </c>
      <c r="D8" s="59">
        <f>'Исходные данные'!$C$8</f>
        <v>0</v>
      </c>
      <c r="E8" s="59">
        <f>'Исходные данные'!$C$8</f>
        <v>0</v>
      </c>
      <c r="F8" s="59">
        <f>'Исходные данные'!$C$8</f>
        <v>0</v>
      </c>
      <c r="G8" s="59">
        <f>'Исходные данные'!$C$8</f>
        <v>0</v>
      </c>
      <c r="H8" s="59">
        <f>'Исходные данные'!$C$8</f>
        <v>0</v>
      </c>
      <c r="I8" s="59">
        <f>'Исходные данные'!$C$8</f>
        <v>0</v>
      </c>
      <c r="J8" s="59">
        <f>'Исходные данные'!$D$8</f>
        <v>0</v>
      </c>
      <c r="K8" s="59">
        <f>'Исходные данные'!$D$8</f>
        <v>0</v>
      </c>
      <c r="L8" s="59">
        <f>'Исходные данные'!$D$8</f>
        <v>0</v>
      </c>
      <c r="M8" s="59">
        <f>'Исходные данные'!$D$8</f>
        <v>0</v>
      </c>
      <c r="N8" s="59">
        <f>'Исходные данные'!$D$8</f>
        <v>0</v>
      </c>
      <c r="O8" s="59">
        <f>'Исходные данные'!$D$8</f>
        <v>0</v>
      </c>
    </row>
    <row r="9" spans="1:19" s="39" customFormat="1" ht="15.75" thickBot="1" x14ac:dyDescent="0.3">
      <c r="C9" s="61" t="s">
        <v>582</v>
      </c>
      <c r="D9" s="59">
        <f>IF(D14=$Q$5,D$7,IF(D14=$Q$4,D$8,0))</f>
        <v>0</v>
      </c>
      <c r="E9" s="59">
        <f t="shared" ref="E9:O9" si="2">IF(E14=$Q$5,E$7,IF(E14=$Q$4,E$8,0))</f>
        <v>0</v>
      </c>
      <c r="F9" s="59">
        <f t="shared" si="2"/>
        <v>0</v>
      </c>
      <c r="G9" s="59">
        <f t="shared" si="2"/>
        <v>0</v>
      </c>
      <c r="H9" s="59">
        <f t="shared" si="2"/>
        <v>0</v>
      </c>
      <c r="I9" s="59">
        <f t="shared" si="2"/>
        <v>0</v>
      </c>
      <c r="J9" s="59">
        <f t="shared" si="2"/>
        <v>0</v>
      </c>
      <c r="K9" s="59">
        <f t="shared" si="2"/>
        <v>0</v>
      </c>
      <c r="L9" s="59">
        <f t="shared" si="2"/>
        <v>0</v>
      </c>
      <c r="M9" s="59">
        <f t="shared" si="2"/>
        <v>0</v>
      </c>
      <c r="N9" s="59">
        <f t="shared" si="2"/>
        <v>0</v>
      </c>
      <c r="O9" s="59">
        <f t="shared" si="2"/>
        <v>0</v>
      </c>
    </row>
    <row r="10" spans="1:19" s="39" customFormat="1" ht="15.75" thickBot="1" x14ac:dyDescent="0.3">
      <c r="A10" s="61" t="s">
        <v>210</v>
      </c>
      <c r="B10" s="510" t="s">
        <v>547</v>
      </c>
      <c r="C10" s="511"/>
      <c r="D10" s="60"/>
      <c r="E10" s="60"/>
      <c r="F10" s="60"/>
      <c r="G10" s="60"/>
      <c r="H10" s="60"/>
      <c r="I10" s="60"/>
      <c r="J10" s="60"/>
      <c r="K10" s="60"/>
      <c r="L10" s="60"/>
      <c r="M10" s="60"/>
      <c r="N10" s="60"/>
      <c r="O10" s="60"/>
    </row>
    <row r="11" spans="1:19" s="28" customFormat="1" x14ac:dyDescent="0.25">
      <c r="C11" s="54" t="s">
        <v>208</v>
      </c>
      <c r="D11" s="192"/>
      <c r="E11" s="192"/>
      <c r="F11" s="192"/>
      <c r="G11" s="192"/>
      <c r="H11" s="192"/>
      <c r="I11" s="192"/>
      <c r="J11" s="192"/>
      <c r="K11" s="192"/>
      <c r="L11" s="192"/>
      <c r="M11" s="192"/>
      <c r="N11" s="192"/>
      <c r="O11" s="192"/>
    </row>
    <row r="12" spans="1:19" s="28" customFormat="1" x14ac:dyDescent="0.25">
      <c r="C12" s="54" t="s">
        <v>209</v>
      </c>
      <c r="D12" s="51"/>
      <c r="E12" s="51"/>
      <c r="F12" s="51"/>
      <c r="G12" s="51"/>
      <c r="H12" s="51"/>
      <c r="I12" s="51"/>
      <c r="J12" s="51"/>
      <c r="K12" s="51"/>
      <c r="L12" s="51"/>
      <c r="M12" s="51"/>
      <c r="N12" s="51"/>
      <c r="O12" s="51"/>
    </row>
    <row r="13" spans="1:19" s="28" customFormat="1" x14ac:dyDescent="0.25">
      <c r="C13" s="54" t="s">
        <v>205</v>
      </c>
      <c r="D13" s="8">
        <f>D11/100*D12</f>
        <v>0</v>
      </c>
      <c r="E13" s="8">
        <f t="shared" ref="E13:O13" si="3">E11/100*E12</f>
        <v>0</v>
      </c>
      <c r="F13" s="8">
        <f t="shared" si="3"/>
        <v>0</v>
      </c>
      <c r="G13" s="8">
        <f t="shared" si="3"/>
        <v>0</v>
      </c>
      <c r="H13" s="8">
        <f t="shared" si="3"/>
        <v>0</v>
      </c>
      <c r="I13" s="8">
        <f t="shared" si="3"/>
        <v>0</v>
      </c>
      <c r="J13" s="8">
        <f t="shared" si="3"/>
        <v>0</v>
      </c>
      <c r="K13" s="8">
        <f t="shared" si="3"/>
        <v>0</v>
      </c>
      <c r="L13" s="8">
        <f t="shared" si="3"/>
        <v>0</v>
      </c>
      <c r="M13" s="8">
        <f t="shared" si="3"/>
        <v>0</v>
      </c>
      <c r="N13" s="8">
        <f t="shared" si="3"/>
        <v>0</v>
      </c>
      <c r="O13" s="8">
        <f t="shared" si="3"/>
        <v>0</v>
      </c>
    </row>
    <row r="14" spans="1:19" s="28" customFormat="1" x14ac:dyDescent="0.25">
      <c r="C14" s="54" t="s">
        <v>207</v>
      </c>
      <c r="D14" s="51" t="s">
        <v>206</v>
      </c>
      <c r="E14" s="51" t="str">
        <f>D14</f>
        <v>ДТ</v>
      </c>
      <c r="F14" s="51" t="str">
        <f t="shared" ref="F14:O14" si="4">E14</f>
        <v>ДТ</v>
      </c>
      <c r="G14" s="51" t="str">
        <f t="shared" si="4"/>
        <v>ДТ</v>
      </c>
      <c r="H14" s="51" t="str">
        <f t="shared" si="4"/>
        <v>ДТ</v>
      </c>
      <c r="I14" s="51" t="str">
        <f t="shared" si="4"/>
        <v>ДТ</v>
      </c>
      <c r="J14" s="51" t="str">
        <f t="shared" si="4"/>
        <v>ДТ</v>
      </c>
      <c r="K14" s="51" t="str">
        <f t="shared" si="4"/>
        <v>ДТ</v>
      </c>
      <c r="L14" s="51" t="str">
        <f t="shared" si="4"/>
        <v>ДТ</v>
      </c>
      <c r="M14" s="51" t="str">
        <f t="shared" si="4"/>
        <v>ДТ</v>
      </c>
      <c r="N14" s="51" t="str">
        <f t="shared" si="4"/>
        <v>ДТ</v>
      </c>
      <c r="O14" s="51" t="str">
        <f t="shared" si="4"/>
        <v>ДТ</v>
      </c>
    </row>
    <row r="15" spans="1:19" x14ac:dyDescent="0.25">
      <c r="C15" s="54" t="s">
        <v>583</v>
      </c>
      <c r="D15" s="303">
        <f>$D$9*D13</f>
        <v>0</v>
      </c>
      <c r="E15" s="303">
        <f>$E$9*E13</f>
        <v>0</v>
      </c>
      <c r="F15" s="303">
        <f>$F$9*F13</f>
        <v>0</v>
      </c>
      <c r="G15" s="303">
        <f>$G$9*G13</f>
        <v>0</v>
      </c>
      <c r="H15" s="303">
        <f>$H$9*H13</f>
        <v>0</v>
      </c>
      <c r="I15" s="303">
        <f>$I$9*I13</f>
        <v>0</v>
      </c>
      <c r="J15" s="303">
        <f>$J$9*J13</f>
        <v>0</v>
      </c>
      <c r="K15" s="303">
        <f>$K$9*K13</f>
        <v>0</v>
      </c>
      <c r="L15" s="303">
        <f>$L$9*L13</f>
        <v>0</v>
      </c>
      <c r="M15" s="303">
        <f>$M$9*M13</f>
        <v>0</v>
      </c>
      <c r="N15" s="303">
        <f>$N$9*N13</f>
        <v>0</v>
      </c>
      <c r="O15" s="303">
        <f>$O$9*O13</f>
        <v>0</v>
      </c>
    </row>
    <row r="16" spans="1:19" ht="15.75" thickBot="1" x14ac:dyDescent="0.3">
      <c r="C16" s="54" t="s">
        <v>584</v>
      </c>
      <c r="D16" s="301"/>
      <c r="E16" s="301"/>
      <c r="F16" s="301"/>
      <c r="G16" s="301"/>
      <c r="H16" s="301"/>
      <c r="I16" s="301"/>
      <c r="J16" s="301"/>
      <c r="K16" s="301"/>
      <c r="L16" s="301"/>
      <c r="M16" s="301"/>
      <c r="N16" s="301"/>
      <c r="O16" s="301"/>
    </row>
    <row r="17" spans="1:15" ht="15.75" thickBot="1" x14ac:dyDescent="0.3">
      <c r="A17" s="61" t="s">
        <v>211</v>
      </c>
      <c r="B17" s="510"/>
      <c r="C17" s="511"/>
      <c r="D17" s="60"/>
      <c r="E17" s="60"/>
      <c r="F17" s="60"/>
      <c r="G17" s="60"/>
      <c r="H17" s="60"/>
      <c r="I17" s="60"/>
      <c r="J17" s="60"/>
      <c r="K17" s="60"/>
      <c r="L17" s="60"/>
      <c r="M17" s="60"/>
      <c r="N17" s="60"/>
      <c r="O17" s="60"/>
    </row>
    <row r="18" spans="1:15" x14ac:dyDescent="0.25">
      <c r="A18" s="28"/>
      <c r="B18" s="28"/>
      <c r="C18" s="54" t="s">
        <v>208</v>
      </c>
      <c r="D18" s="57"/>
      <c r="E18" s="192"/>
      <c r="F18" s="192"/>
      <c r="G18" s="192"/>
      <c r="H18" s="192"/>
      <c r="I18" s="192"/>
      <c r="J18" s="192"/>
      <c r="K18" s="192"/>
      <c r="L18" s="192"/>
      <c r="M18" s="192"/>
      <c r="N18" s="192"/>
      <c r="O18" s="192"/>
    </row>
    <row r="19" spans="1:15" x14ac:dyDescent="0.25">
      <c r="A19" s="28"/>
      <c r="B19" s="28"/>
      <c r="C19" s="54" t="s">
        <v>209</v>
      </c>
      <c r="D19" s="297"/>
      <c r="E19" s="297"/>
      <c r="F19" s="297"/>
      <c r="G19" s="297"/>
      <c r="H19" s="297"/>
      <c r="I19" s="297"/>
      <c r="J19" s="297"/>
      <c r="K19" s="297"/>
      <c r="L19" s="297"/>
      <c r="M19" s="297"/>
      <c r="N19" s="297"/>
      <c r="O19" s="297"/>
    </row>
    <row r="20" spans="1:15" x14ac:dyDescent="0.25">
      <c r="A20" s="28"/>
      <c r="B20" s="28"/>
      <c r="C20" s="54" t="s">
        <v>205</v>
      </c>
      <c r="D20" s="250">
        <f>D18/100*D19</f>
        <v>0</v>
      </c>
      <c r="E20" s="8">
        <f t="shared" ref="E20:O20" si="5">E18/100*E19</f>
        <v>0</v>
      </c>
      <c r="F20" s="8">
        <f t="shared" si="5"/>
        <v>0</v>
      </c>
      <c r="G20" s="8">
        <f t="shared" si="5"/>
        <v>0</v>
      </c>
      <c r="H20" s="8">
        <f t="shared" si="5"/>
        <v>0</v>
      </c>
      <c r="I20" s="8">
        <f t="shared" si="5"/>
        <v>0</v>
      </c>
      <c r="J20" s="8">
        <f t="shared" si="5"/>
        <v>0</v>
      </c>
      <c r="K20" s="8">
        <f t="shared" si="5"/>
        <v>0</v>
      </c>
      <c r="L20" s="8">
        <f t="shared" si="5"/>
        <v>0</v>
      </c>
      <c r="M20" s="8">
        <f t="shared" si="5"/>
        <v>0</v>
      </c>
      <c r="N20" s="8">
        <f t="shared" si="5"/>
        <v>0</v>
      </c>
      <c r="O20" s="8">
        <f t="shared" si="5"/>
        <v>0</v>
      </c>
    </row>
    <row r="21" spans="1:15" x14ac:dyDescent="0.25">
      <c r="A21" s="28"/>
      <c r="B21" s="28"/>
      <c r="C21" s="54" t="s">
        <v>207</v>
      </c>
      <c r="D21" s="51">
        <v>95</v>
      </c>
      <c r="E21" s="51">
        <f>D21</f>
        <v>95</v>
      </c>
      <c r="F21" s="51">
        <f t="shared" ref="F21:O21" si="6">E21</f>
        <v>95</v>
      </c>
      <c r="G21" s="51">
        <f t="shared" si="6"/>
        <v>95</v>
      </c>
      <c r="H21" s="51">
        <f t="shared" si="6"/>
        <v>95</v>
      </c>
      <c r="I21" s="51">
        <f t="shared" si="6"/>
        <v>95</v>
      </c>
      <c r="J21" s="51">
        <f t="shared" si="6"/>
        <v>95</v>
      </c>
      <c r="K21" s="51">
        <f t="shared" si="6"/>
        <v>95</v>
      </c>
      <c r="L21" s="51">
        <f t="shared" si="6"/>
        <v>95</v>
      </c>
      <c r="M21" s="51">
        <f t="shared" si="6"/>
        <v>95</v>
      </c>
      <c r="N21" s="51">
        <f t="shared" si="6"/>
        <v>95</v>
      </c>
      <c r="O21" s="51">
        <f t="shared" si="6"/>
        <v>95</v>
      </c>
    </row>
    <row r="22" spans="1:15" x14ac:dyDescent="0.25">
      <c r="C22" s="54" t="s">
        <v>583</v>
      </c>
      <c r="D22" s="303">
        <f>$D$9*D20</f>
        <v>0</v>
      </c>
      <c r="E22" s="303">
        <f>$E$9*E20</f>
        <v>0</v>
      </c>
      <c r="F22" s="303">
        <f>$F$9*F20</f>
        <v>0</v>
      </c>
      <c r="G22" s="303">
        <f>$G$9*G20</f>
        <v>0</v>
      </c>
      <c r="H22" s="303">
        <f>$H$9*H20</f>
        <v>0</v>
      </c>
      <c r="I22" s="303">
        <f>$I$9*I20</f>
        <v>0</v>
      </c>
      <c r="J22" s="303">
        <f>$J$9*J20</f>
        <v>0</v>
      </c>
      <c r="K22" s="303">
        <f>$K$9*K20</f>
        <v>0</v>
      </c>
      <c r="L22" s="303">
        <f>$L$9*L20</f>
        <v>0</v>
      </c>
      <c r="M22" s="303">
        <f>$M$9*M20</f>
        <v>0</v>
      </c>
      <c r="N22" s="303">
        <f>$N$9*N20</f>
        <v>0</v>
      </c>
      <c r="O22" s="303">
        <f>$O$9*O20</f>
        <v>0</v>
      </c>
    </row>
    <row r="23" spans="1:15" ht="15.75" thickBot="1" x14ac:dyDescent="0.3">
      <c r="C23" s="54" t="s">
        <v>584</v>
      </c>
      <c r="D23" s="301"/>
      <c r="E23" s="301"/>
      <c r="F23" s="301"/>
      <c r="G23" s="301"/>
      <c r="H23" s="301"/>
      <c r="I23" s="301"/>
      <c r="J23" s="301"/>
      <c r="K23" s="301"/>
      <c r="L23" s="301"/>
      <c r="M23" s="301"/>
      <c r="N23" s="301"/>
      <c r="O23" s="301"/>
    </row>
    <row r="24" spans="1:15" ht="15.75" thickBot="1" x14ac:dyDescent="0.3">
      <c r="A24" s="61" t="s">
        <v>212</v>
      </c>
      <c r="B24" s="510"/>
      <c r="C24" s="511"/>
      <c r="D24" s="60"/>
      <c r="E24" s="60"/>
      <c r="F24" s="60"/>
      <c r="G24" s="60"/>
      <c r="H24" s="60"/>
      <c r="I24" s="60"/>
      <c r="J24" s="60"/>
      <c r="K24" s="60"/>
      <c r="L24" s="60"/>
      <c r="M24" s="60"/>
      <c r="N24" s="60"/>
      <c r="O24" s="60"/>
    </row>
    <row r="25" spans="1:15" x14ac:dyDescent="0.25">
      <c r="A25" s="28"/>
      <c r="B25" s="28"/>
      <c r="C25" s="54" t="s">
        <v>208</v>
      </c>
      <c r="D25" s="57"/>
      <c r="E25" s="192"/>
      <c r="F25" s="192"/>
      <c r="G25" s="192"/>
      <c r="H25" s="192"/>
      <c r="I25" s="192"/>
      <c r="J25" s="192"/>
      <c r="K25" s="192"/>
      <c r="L25" s="192"/>
      <c r="M25" s="192"/>
      <c r="N25" s="192"/>
      <c r="O25" s="192"/>
    </row>
    <row r="26" spans="1:15" x14ac:dyDescent="0.25">
      <c r="A26" s="28"/>
      <c r="B26" s="28"/>
      <c r="C26" s="54" t="s">
        <v>209</v>
      </c>
      <c r="D26" s="297"/>
      <c r="E26" s="297"/>
      <c r="F26" s="297"/>
      <c r="G26" s="297"/>
      <c r="H26" s="297"/>
      <c r="I26" s="297"/>
      <c r="J26" s="297"/>
      <c r="K26" s="297"/>
      <c r="L26" s="297"/>
      <c r="M26" s="297"/>
      <c r="N26" s="297"/>
      <c r="O26" s="297"/>
    </row>
    <row r="27" spans="1:15" x14ac:dyDescent="0.25">
      <c r="A27" s="28"/>
      <c r="B27" s="28"/>
      <c r="C27" s="54" t="s">
        <v>205</v>
      </c>
      <c r="D27" s="8">
        <f>D25/100*D26</f>
        <v>0</v>
      </c>
      <c r="E27" s="8">
        <f t="shared" ref="E27:O27" si="7">E25/100*E26</f>
        <v>0</v>
      </c>
      <c r="F27" s="8">
        <f t="shared" si="7"/>
        <v>0</v>
      </c>
      <c r="G27" s="8">
        <f t="shared" si="7"/>
        <v>0</v>
      </c>
      <c r="H27" s="8">
        <f t="shared" si="7"/>
        <v>0</v>
      </c>
      <c r="I27" s="8">
        <f t="shared" si="7"/>
        <v>0</v>
      </c>
      <c r="J27" s="8">
        <f t="shared" si="7"/>
        <v>0</v>
      </c>
      <c r="K27" s="8">
        <f t="shared" si="7"/>
        <v>0</v>
      </c>
      <c r="L27" s="8">
        <f t="shared" si="7"/>
        <v>0</v>
      </c>
      <c r="M27" s="8">
        <f t="shared" si="7"/>
        <v>0</v>
      </c>
      <c r="N27" s="8">
        <f t="shared" si="7"/>
        <v>0</v>
      </c>
      <c r="O27" s="8">
        <f t="shared" si="7"/>
        <v>0</v>
      </c>
    </row>
    <row r="28" spans="1:15" x14ac:dyDescent="0.25">
      <c r="A28" s="28"/>
      <c r="B28" s="28"/>
      <c r="C28" s="54" t="s">
        <v>207</v>
      </c>
      <c r="D28" s="51">
        <v>95</v>
      </c>
      <c r="E28" s="51">
        <f>D28</f>
        <v>95</v>
      </c>
      <c r="F28" s="51">
        <f t="shared" ref="F28:O28" si="8">E28</f>
        <v>95</v>
      </c>
      <c r="G28" s="51">
        <f t="shared" si="8"/>
        <v>95</v>
      </c>
      <c r="H28" s="51">
        <f t="shared" si="8"/>
        <v>95</v>
      </c>
      <c r="I28" s="51">
        <f t="shared" si="8"/>
        <v>95</v>
      </c>
      <c r="J28" s="51">
        <f t="shared" si="8"/>
        <v>95</v>
      </c>
      <c r="K28" s="51">
        <f t="shared" si="8"/>
        <v>95</v>
      </c>
      <c r="L28" s="51">
        <f t="shared" si="8"/>
        <v>95</v>
      </c>
      <c r="M28" s="51">
        <f t="shared" si="8"/>
        <v>95</v>
      </c>
      <c r="N28" s="51">
        <f t="shared" si="8"/>
        <v>95</v>
      </c>
      <c r="O28" s="51">
        <f t="shared" si="8"/>
        <v>95</v>
      </c>
    </row>
    <row r="29" spans="1:15" x14ac:dyDescent="0.25">
      <c r="C29" s="54" t="s">
        <v>583</v>
      </c>
      <c r="D29" s="303">
        <f>$D$9*D27</f>
        <v>0</v>
      </c>
      <c r="E29" s="303">
        <f>$E$9*E27</f>
        <v>0</v>
      </c>
      <c r="F29" s="303">
        <f>$F$9*F27</f>
        <v>0</v>
      </c>
      <c r="G29" s="303">
        <f>$G$9*G27</f>
        <v>0</v>
      </c>
      <c r="H29" s="303">
        <f>$H$9*H27</f>
        <v>0</v>
      </c>
      <c r="I29" s="303">
        <f>$I$9*I27</f>
        <v>0</v>
      </c>
      <c r="J29" s="303">
        <f>$J$9*J27</f>
        <v>0</v>
      </c>
      <c r="K29" s="303">
        <f>$K$9*K27</f>
        <v>0</v>
      </c>
      <c r="L29" s="303">
        <f>$L$9*L27</f>
        <v>0</v>
      </c>
      <c r="M29" s="303">
        <f>$M$9*M27</f>
        <v>0</v>
      </c>
      <c r="N29" s="303">
        <f>$N$9*N27</f>
        <v>0</v>
      </c>
      <c r="O29" s="303">
        <f>$O$9*O27</f>
        <v>0</v>
      </c>
    </row>
    <row r="30" spans="1:15" ht="15.75" thickBot="1" x14ac:dyDescent="0.3">
      <c r="C30" s="54" t="s">
        <v>584</v>
      </c>
      <c r="D30" s="301"/>
      <c r="E30" s="301"/>
      <c r="F30" s="301"/>
      <c r="G30" s="301"/>
      <c r="H30" s="301"/>
      <c r="I30" s="301"/>
      <c r="J30" s="301"/>
      <c r="K30" s="301"/>
      <c r="L30" s="301"/>
      <c r="M30" s="301"/>
      <c r="N30" s="301"/>
      <c r="O30" s="301"/>
    </row>
    <row r="31" spans="1:15" ht="15.75" thickBot="1" x14ac:dyDescent="0.3">
      <c r="A31" s="61" t="s">
        <v>213</v>
      </c>
      <c r="B31" s="510"/>
      <c r="C31" s="511"/>
      <c r="D31" s="60"/>
      <c r="E31" s="60"/>
      <c r="F31" s="60"/>
      <c r="G31" s="60"/>
      <c r="H31" s="60"/>
      <c r="I31" s="60"/>
      <c r="J31" s="60"/>
      <c r="K31" s="60"/>
      <c r="L31" s="60"/>
      <c r="M31" s="60"/>
      <c r="N31" s="60"/>
      <c r="O31" s="60"/>
    </row>
    <row r="32" spans="1:15" x14ac:dyDescent="0.25">
      <c r="A32" s="28"/>
      <c r="B32" s="28"/>
      <c r="C32" s="54" t="s">
        <v>208</v>
      </c>
      <c r="D32" s="57"/>
      <c r="E32" s="192"/>
      <c r="F32" s="192"/>
      <c r="G32" s="192"/>
      <c r="H32" s="192"/>
      <c r="I32" s="192"/>
      <c r="J32" s="192"/>
      <c r="K32" s="192"/>
      <c r="L32" s="192"/>
      <c r="M32" s="192"/>
      <c r="N32" s="192"/>
      <c r="O32" s="192"/>
    </row>
    <row r="33" spans="1:15" x14ac:dyDescent="0.25">
      <c r="A33" s="28"/>
      <c r="B33" s="28"/>
      <c r="C33" s="54" t="s">
        <v>209</v>
      </c>
      <c r="D33" s="297"/>
      <c r="E33" s="297"/>
      <c r="F33" s="297"/>
      <c r="G33" s="297"/>
      <c r="H33" s="297"/>
      <c r="I33" s="297"/>
      <c r="J33" s="297"/>
      <c r="K33" s="297"/>
      <c r="L33" s="297"/>
      <c r="M33" s="297"/>
      <c r="N33" s="297"/>
      <c r="O33" s="297"/>
    </row>
    <row r="34" spans="1:15" x14ac:dyDescent="0.25">
      <c r="A34" s="28"/>
      <c r="B34" s="28"/>
      <c r="C34" s="54" t="s">
        <v>205</v>
      </c>
      <c r="D34" s="8">
        <f>D32/100*D33</f>
        <v>0</v>
      </c>
      <c r="E34" s="8">
        <f t="shared" ref="E34:O34" si="9">E32/100*E33</f>
        <v>0</v>
      </c>
      <c r="F34" s="8">
        <f t="shared" si="9"/>
        <v>0</v>
      </c>
      <c r="G34" s="8">
        <f t="shared" si="9"/>
        <v>0</v>
      </c>
      <c r="H34" s="8">
        <f t="shared" si="9"/>
        <v>0</v>
      </c>
      <c r="I34" s="8">
        <f t="shared" si="9"/>
        <v>0</v>
      </c>
      <c r="J34" s="8">
        <f t="shared" si="9"/>
        <v>0</v>
      </c>
      <c r="K34" s="8">
        <f t="shared" si="9"/>
        <v>0</v>
      </c>
      <c r="L34" s="8">
        <f t="shared" si="9"/>
        <v>0</v>
      </c>
      <c r="M34" s="8">
        <f t="shared" si="9"/>
        <v>0</v>
      </c>
      <c r="N34" s="8">
        <f t="shared" si="9"/>
        <v>0</v>
      </c>
      <c r="O34" s="8">
        <f t="shared" si="9"/>
        <v>0</v>
      </c>
    </row>
    <row r="35" spans="1:15" x14ac:dyDescent="0.25">
      <c r="A35" s="28"/>
      <c r="B35" s="28"/>
      <c r="C35" s="54" t="s">
        <v>207</v>
      </c>
      <c r="D35" s="51">
        <v>95</v>
      </c>
      <c r="E35" s="51">
        <f>D35</f>
        <v>95</v>
      </c>
      <c r="F35" s="51">
        <f t="shared" ref="F35:O35" si="10">E35</f>
        <v>95</v>
      </c>
      <c r="G35" s="51">
        <f t="shared" si="10"/>
        <v>95</v>
      </c>
      <c r="H35" s="51">
        <f t="shared" si="10"/>
        <v>95</v>
      </c>
      <c r="I35" s="51">
        <f t="shared" si="10"/>
        <v>95</v>
      </c>
      <c r="J35" s="51">
        <f t="shared" si="10"/>
        <v>95</v>
      </c>
      <c r="K35" s="51">
        <f t="shared" si="10"/>
        <v>95</v>
      </c>
      <c r="L35" s="51">
        <f t="shared" si="10"/>
        <v>95</v>
      </c>
      <c r="M35" s="51">
        <f t="shared" si="10"/>
        <v>95</v>
      </c>
      <c r="N35" s="51">
        <f t="shared" si="10"/>
        <v>95</v>
      </c>
      <c r="O35" s="51">
        <f t="shared" si="10"/>
        <v>95</v>
      </c>
    </row>
    <row r="36" spans="1:15" x14ac:dyDescent="0.25">
      <c r="C36" s="54" t="s">
        <v>583</v>
      </c>
      <c r="D36" s="303">
        <f>$D$9*D34</f>
        <v>0</v>
      </c>
      <c r="E36" s="303">
        <f>$E$9*E34</f>
        <v>0</v>
      </c>
      <c r="F36" s="303">
        <f>$F$9*F34</f>
        <v>0</v>
      </c>
      <c r="G36" s="303">
        <f>$G$9*G34</f>
        <v>0</v>
      </c>
      <c r="H36" s="303">
        <f>$H$9*H34</f>
        <v>0</v>
      </c>
      <c r="I36" s="303">
        <f>$I$9*I34</f>
        <v>0</v>
      </c>
      <c r="J36" s="303">
        <f>$J$9*J34</f>
        <v>0</v>
      </c>
      <c r="K36" s="303">
        <f>$K$9*K34</f>
        <v>0</v>
      </c>
      <c r="L36" s="303">
        <f>$L$9*L34</f>
        <v>0</v>
      </c>
      <c r="M36" s="303">
        <f>$M$9*M34</f>
        <v>0</v>
      </c>
      <c r="N36" s="303">
        <f>$N$9*N34</f>
        <v>0</v>
      </c>
      <c r="O36" s="303">
        <f>$O$9*O34</f>
        <v>0</v>
      </c>
    </row>
    <row r="37" spans="1:15" ht="15.75" thickBot="1" x14ac:dyDescent="0.3">
      <c r="C37" s="54" t="s">
        <v>584</v>
      </c>
      <c r="D37" s="301"/>
      <c r="E37" s="301"/>
      <c r="F37" s="301"/>
      <c r="G37" s="301"/>
      <c r="H37" s="301"/>
      <c r="I37" s="301"/>
      <c r="J37" s="301"/>
      <c r="K37" s="301"/>
      <c r="L37" s="301"/>
      <c r="M37" s="301"/>
      <c r="N37" s="301"/>
      <c r="O37" s="301"/>
    </row>
    <row r="38" spans="1:15" ht="15.75" thickBot="1" x14ac:dyDescent="0.3">
      <c r="A38" s="61" t="s">
        <v>214</v>
      </c>
      <c r="B38" s="510"/>
      <c r="C38" s="511"/>
      <c r="D38" s="60"/>
      <c r="E38" s="60"/>
      <c r="F38" s="60"/>
      <c r="G38" s="60"/>
      <c r="H38" s="60"/>
      <c r="I38" s="60"/>
      <c r="J38" s="60"/>
      <c r="K38" s="60"/>
      <c r="L38" s="60"/>
      <c r="M38" s="60"/>
      <c r="N38" s="60"/>
      <c r="O38" s="60"/>
    </row>
    <row r="39" spans="1:15" x14ac:dyDescent="0.25">
      <c r="A39" s="28"/>
      <c r="B39" s="28"/>
      <c r="C39" s="54" t="s">
        <v>208</v>
      </c>
      <c r="D39" s="57"/>
      <c r="E39" s="192"/>
      <c r="F39" s="192"/>
      <c r="G39" s="192"/>
      <c r="H39" s="192"/>
      <c r="I39" s="192"/>
      <c r="J39" s="192"/>
      <c r="K39" s="192"/>
      <c r="L39" s="192"/>
      <c r="M39" s="192"/>
      <c r="N39" s="192"/>
      <c r="O39" s="192"/>
    </row>
    <row r="40" spans="1:15" x14ac:dyDescent="0.25">
      <c r="A40" s="28"/>
      <c r="B40" s="28"/>
      <c r="C40" s="54" t="s">
        <v>209</v>
      </c>
      <c r="D40" s="297"/>
      <c r="E40" s="297"/>
      <c r="F40" s="297"/>
      <c r="G40" s="297"/>
      <c r="H40" s="297"/>
      <c r="I40" s="297"/>
      <c r="J40" s="297"/>
      <c r="K40" s="297"/>
      <c r="L40" s="297"/>
      <c r="M40" s="297"/>
      <c r="N40" s="297"/>
      <c r="O40" s="297"/>
    </row>
    <row r="41" spans="1:15" x14ac:dyDescent="0.25">
      <c r="A41" s="28"/>
      <c r="B41" s="28"/>
      <c r="C41" s="54" t="s">
        <v>205</v>
      </c>
      <c r="D41" s="8">
        <f>D39/100*D40</f>
        <v>0</v>
      </c>
      <c r="E41" s="8">
        <f t="shared" ref="E41:O41" si="11">E39/100*E40</f>
        <v>0</v>
      </c>
      <c r="F41" s="8">
        <f t="shared" si="11"/>
        <v>0</v>
      </c>
      <c r="G41" s="8">
        <f t="shared" si="11"/>
        <v>0</v>
      </c>
      <c r="H41" s="8">
        <f t="shared" si="11"/>
        <v>0</v>
      </c>
      <c r="I41" s="8">
        <f t="shared" si="11"/>
        <v>0</v>
      </c>
      <c r="J41" s="8">
        <f t="shared" si="11"/>
        <v>0</v>
      </c>
      <c r="K41" s="8">
        <f t="shared" si="11"/>
        <v>0</v>
      </c>
      <c r="L41" s="8">
        <f t="shared" si="11"/>
        <v>0</v>
      </c>
      <c r="M41" s="8">
        <f t="shared" si="11"/>
        <v>0</v>
      </c>
      <c r="N41" s="8">
        <f t="shared" si="11"/>
        <v>0</v>
      </c>
      <c r="O41" s="8">
        <f t="shared" si="11"/>
        <v>0</v>
      </c>
    </row>
    <row r="42" spans="1:15" x14ac:dyDescent="0.25">
      <c r="A42" s="28"/>
      <c r="B42" s="28"/>
      <c r="C42" s="54" t="s">
        <v>207</v>
      </c>
      <c r="D42" s="51">
        <v>95</v>
      </c>
      <c r="E42" s="51">
        <f>D42</f>
        <v>95</v>
      </c>
      <c r="F42" s="51">
        <f t="shared" ref="F42:O42" si="12">E42</f>
        <v>95</v>
      </c>
      <c r="G42" s="51">
        <f t="shared" si="12"/>
        <v>95</v>
      </c>
      <c r="H42" s="51">
        <f t="shared" si="12"/>
        <v>95</v>
      </c>
      <c r="I42" s="51">
        <f t="shared" si="12"/>
        <v>95</v>
      </c>
      <c r="J42" s="51">
        <f t="shared" si="12"/>
        <v>95</v>
      </c>
      <c r="K42" s="51">
        <f t="shared" si="12"/>
        <v>95</v>
      </c>
      <c r="L42" s="51">
        <f t="shared" si="12"/>
        <v>95</v>
      </c>
      <c r="M42" s="51">
        <f t="shared" si="12"/>
        <v>95</v>
      </c>
      <c r="N42" s="51">
        <f t="shared" si="12"/>
        <v>95</v>
      </c>
      <c r="O42" s="51">
        <f t="shared" si="12"/>
        <v>95</v>
      </c>
    </row>
    <row r="43" spans="1:15" x14ac:dyDescent="0.25">
      <c r="C43" s="54" t="s">
        <v>583</v>
      </c>
      <c r="D43" s="303">
        <f>$D$9*D41</f>
        <v>0</v>
      </c>
      <c r="E43" s="303">
        <f>$E$9*E41</f>
        <v>0</v>
      </c>
      <c r="F43" s="303">
        <f>$F$9*F41</f>
        <v>0</v>
      </c>
      <c r="G43" s="303">
        <f>$G$9*G41</f>
        <v>0</v>
      </c>
      <c r="H43" s="303">
        <f>$H$9*H41</f>
        <v>0</v>
      </c>
      <c r="I43" s="303">
        <f>$I$9*I41</f>
        <v>0</v>
      </c>
      <c r="J43" s="303">
        <f>$J$9*J41</f>
        <v>0</v>
      </c>
      <c r="K43" s="303">
        <f>$K$9*K41</f>
        <v>0</v>
      </c>
      <c r="L43" s="303">
        <f>$L$9*L41</f>
        <v>0</v>
      </c>
      <c r="M43" s="303">
        <f>$M$9*M41</f>
        <v>0</v>
      </c>
      <c r="N43" s="303">
        <f>$N$9*N41</f>
        <v>0</v>
      </c>
      <c r="O43" s="303">
        <f>$O$9*O41</f>
        <v>0</v>
      </c>
    </row>
    <row r="44" spans="1:15" ht="15.75" thickBot="1" x14ac:dyDescent="0.3">
      <c r="C44" s="54" t="s">
        <v>584</v>
      </c>
      <c r="D44" s="301"/>
      <c r="E44" s="301"/>
      <c r="F44" s="301"/>
      <c r="G44" s="301"/>
      <c r="H44" s="301"/>
      <c r="I44" s="301"/>
      <c r="J44" s="301"/>
      <c r="K44" s="301"/>
      <c r="L44" s="301"/>
      <c r="M44" s="301"/>
      <c r="N44" s="301"/>
      <c r="O44" s="301"/>
    </row>
    <row r="45" spans="1:15" ht="15.75" thickBot="1" x14ac:dyDescent="0.3">
      <c r="A45" s="61" t="s">
        <v>215</v>
      </c>
      <c r="B45" s="510"/>
      <c r="C45" s="511"/>
      <c r="D45" s="60"/>
      <c r="E45" s="60"/>
      <c r="F45" s="60"/>
      <c r="G45" s="60"/>
      <c r="H45" s="60"/>
      <c r="I45" s="60"/>
      <c r="J45" s="60"/>
      <c r="K45" s="60"/>
      <c r="L45" s="60"/>
      <c r="M45" s="60"/>
      <c r="N45" s="60"/>
      <c r="O45" s="60"/>
    </row>
    <row r="46" spans="1:15" x14ac:dyDescent="0.25">
      <c r="A46" s="28"/>
      <c r="B46" s="28"/>
      <c r="C46" s="54" t="s">
        <v>208</v>
      </c>
      <c r="D46" s="57"/>
      <c r="E46" s="192"/>
      <c r="F46" s="192"/>
      <c r="G46" s="192"/>
      <c r="H46" s="192"/>
      <c r="I46" s="192"/>
      <c r="J46" s="192"/>
      <c r="K46" s="192"/>
      <c r="L46" s="192"/>
      <c r="M46" s="192"/>
      <c r="N46" s="192"/>
      <c r="O46" s="192"/>
    </row>
    <row r="47" spans="1:15" x14ac:dyDescent="0.25">
      <c r="A47" s="28"/>
      <c r="B47" s="28"/>
      <c r="C47" s="54" t="s">
        <v>209</v>
      </c>
      <c r="D47" s="297"/>
      <c r="E47" s="297"/>
      <c r="F47" s="297"/>
      <c r="G47" s="297"/>
      <c r="H47" s="297"/>
      <c r="I47" s="297"/>
      <c r="J47" s="297"/>
      <c r="K47" s="297"/>
      <c r="L47" s="297"/>
      <c r="M47" s="297"/>
      <c r="N47" s="297"/>
      <c r="O47" s="297"/>
    </row>
    <row r="48" spans="1:15" x14ac:dyDescent="0.25">
      <c r="A48" s="28"/>
      <c r="B48" s="28"/>
      <c r="C48" s="54" t="s">
        <v>205</v>
      </c>
      <c r="D48" s="8">
        <f>D46/100*D47</f>
        <v>0</v>
      </c>
      <c r="E48" s="8">
        <f t="shared" ref="E48:O48" si="13">E46/100*E47</f>
        <v>0</v>
      </c>
      <c r="F48" s="8">
        <f t="shared" si="13"/>
        <v>0</v>
      </c>
      <c r="G48" s="8">
        <f t="shared" si="13"/>
        <v>0</v>
      </c>
      <c r="H48" s="8">
        <f t="shared" si="13"/>
        <v>0</v>
      </c>
      <c r="I48" s="8">
        <f t="shared" si="13"/>
        <v>0</v>
      </c>
      <c r="J48" s="8">
        <f t="shared" si="13"/>
        <v>0</v>
      </c>
      <c r="K48" s="8">
        <f t="shared" si="13"/>
        <v>0</v>
      </c>
      <c r="L48" s="8">
        <f t="shared" si="13"/>
        <v>0</v>
      </c>
      <c r="M48" s="8">
        <f t="shared" si="13"/>
        <v>0</v>
      </c>
      <c r="N48" s="8">
        <f t="shared" si="13"/>
        <v>0</v>
      </c>
      <c r="O48" s="8">
        <f t="shared" si="13"/>
        <v>0</v>
      </c>
    </row>
    <row r="49" spans="1:15" x14ac:dyDescent="0.25">
      <c r="A49" s="28"/>
      <c r="B49" s="28"/>
      <c r="C49" s="54" t="s">
        <v>207</v>
      </c>
      <c r="D49" s="51">
        <v>95</v>
      </c>
      <c r="E49" s="51">
        <f>D49</f>
        <v>95</v>
      </c>
      <c r="F49" s="51">
        <f t="shared" ref="F49:O49" si="14">E49</f>
        <v>95</v>
      </c>
      <c r="G49" s="51">
        <f t="shared" si="14"/>
        <v>95</v>
      </c>
      <c r="H49" s="51">
        <f t="shared" si="14"/>
        <v>95</v>
      </c>
      <c r="I49" s="51">
        <f t="shared" si="14"/>
        <v>95</v>
      </c>
      <c r="J49" s="51">
        <f t="shared" si="14"/>
        <v>95</v>
      </c>
      <c r="K49" s="51">
        <f t="shared" si="14"/>
        <v>95</v>
      </c>
      <c r="L49" s="51">
        <f t="shared" si="14"/>
        <v>95</v>
      </c>
      <c r="M49" s="51">
        <f t="shared" si="14"/>
        <v>95</v>
      </c>
      <c r="N49" s="51">
        <f t="shared" si="14"/>
        <v>95</v>
      </c>
      <c r="O49" s="51">
        <f t="shared" si="14"/>
        <v>95</v>
      </c>
    </row>
    <row r="50" spans="1:15" x14ac:dyDescent="0.25">
      <c r="C50" s="54" t="s">
        <v>583</v>
      </c>
      <c r="D50" s="303">
        <f>$D$9*D48</f>
        <v>0</v>
      </c>
      <c r="E50" s="303">
        <f>$E$9*E48</f>
        <v>0</v>
      </c>
      <c r="F50" s="303">
        <f>$F$9*F48</f>
        <v>0</v>
      </c>
      <c r="G50" s="303">
        <f>$G$9*G48</f>
        <v>0</v>
      </c>
      <c r="H50" s="303">
        <f>$H$9*H48</f>
        <v>0</v>
      </c>
      <c r="I50" s="303">
        <f>$I$9*I48</f>
        <v>0</v>
      </c>
      <c r="J50" s="303">
        <f>$J$9*J48</f>
        <v>0</v>
      </c>
      <c r="K50" s="303">
        <f>$K$9*K48</f>
        <v>0</v>
      </c>
      <c r="L50" s="303">
        <f>$L$9*L48</f>
        <v>0</v>
      </c>
      <c r="M50" s="303">
        <f>$M$9*M48</f>
        <v>0</v>
      </c>
      <c r="N50" s="303">
        <f>$N$9*N48</f>
        <v>0</v>
      </c>
      <c r="O50" s="303">
        <f>$O$9*O48</f>
        <v>0</v>
      </c>
    </row>
    <row r="51" spans="1:15" ht="15.75" thickBot="1" x14ac:dyDescent="0.3">
      <c r="C51" s="54" t="s">
        <v>584</v>
      </c>
      <c r="D51" s="301"/>
      <c r="E51" s="301"/>
      <c r="F51" s="301"/>
      <c r="G51" s="301"/>
      <c r="H51" s="301"/>
      <c r="I51" s="301"/>
      <c r="J51" s="301"/>
      <c r="K51" s="301"/>
      <c r="L51" s="301"/>
      <c r="M51" s="301"/>
      <c r="N51" s="301"/>
      <c r="O51" s="301"/>
    </row>
    <row r="52" spans="1:15" ht="15.75" thickBot="1" x14ac:dyDescent="0.3">
      <c r="A52" s="61" t="s">
        <v>216</v>
      </c>
      <c r="B52" s="510"/>
      <c r="C52" s="511"/>
      <c r="D52" s="60"/>
      <c r="E52" s="60"/>
      <c r="F52" s="60"/>
      <c r="G52" s="60"/>
      <c r="H52" s="60"/>
      <c r="I52" s="60"/>
      <c r="J52" s="60"/>
      <c r="K52" s="60"/>
      <c r="L52" s="60"/>
      <c r="M52" s="60"/>
      <c r="N52" s="60"/>
      <c r="O52" s="60"/>
    </row>
    <row r="53" spans="1:15" x14ac:dyDescent="0.25">
      <c r="A53" s="28"/>
      <c r="B53" s="28"/>
      <c r="C53" s="54" t="s">
        <v>208</v>
      </c>
      <c r="D53" s="57"/>
      <c r="E53" s="192"/>
      <c r="F53" s="192"/>
      <c r="G53" s="192"/>
      <c r="H53" s="192"/>
      <c r="I53" s="192"/>
      <c r="J53" s="192"/>
      <c r="K53" s="192"/>
      <c r="L53" s="192"/>
      <c r="M53" s="192"/>
      <c r="N53" s="192"/>
      <c r="O53" s="192"/>
    </row>
    <row r="54" spans="1:15" x14ac:dyDescent="0.25">
      <c r="A54" s="28"/>
      <c r="B54" s="28"/>
      <c r="C54" s="54" t="s">
        <v>209</v>
      </c>
      <c r="D54" s="297"/>
      <c r="E54" s="297"/>
      <c r="F54" s="297"/>
      <c r="G54" s="297"/>
      <c r="H54" s="297"/>
      <c r="I54" s="297"/>
      <c r="J54" s="297"/>
      <c r="K54" s="297"/>
      <c r="L54" s="297"/>
      <c r="M54" s="297"/>
      <c r="N54" s="297"/>
      <c r="O54" s="297"/>
    </row>
    <row r="55" spans="1:15" x14ac:dyDescent="0.25">
      <c r="A55" s="28"/>
      <c r="B55" s="28"/>
      <c r="C55" s="54" t="s">
        <v>205</v>
      </c>
      <c r="D55" s="8">
        <f>D53/100*D54</f>
        <v>0</v>
      </c>
      <c r="E55" s="8">
        <f t="shared" ref="E55:O55" si="15">E53/100*E54</f>
        <v>0</v>
      </c>
      <c r="F55" s="8">
        <f t="shared" si="15"/>
        <v>0</v>
      </c>
      <c r="G55" s="8">
        <f t="shared" si="15"/>
        <v>0</v>
      </c>
      <c r="H55" s="8">
        <f t="shared" si="15"/>
        <v>0</v>
      </c>
      <c r="I55" s="8">
        <f t="shared" si="15"/>
        <v>0</v>
      </c>
      <c r="J55" s="8">
        <f t="shared" si="15"/>
        <v>0</v>
      </c>
      <c r="K55" s="8">
        <f t="shared" si="15"/>
        <v>0</v>
      </c>
      <c r="L55" s="8">
        <f t="shared" si="15"/>
        <v>0</v>
      </c>
      <c r="M55" s="8">
        <f t="shared" si="15"/>
        <v>0</v>
      </c>
      <c r="N55" s="8">
        <f t="shared" si="15"/>
        <v>0</v>
      </c>
      <c r="O55" s="8">
        <f t="shared" si="15"/>
        <v>0</v>
      </c>
    </row>
    <row r="56" spans="1:15" x14ac:dyDescent="0.25">
      <c r="A56" s="28"/>
      <c r="B56" s="28"/>
      <c r="C56" s="54" t="s">
        <v>207</v>
      </c>
      <c r="D56" s="51">
        <v>95</v>
      </c>
      <c r="E56" s="51">
        <f>D56</f>
        <v>95</v>
      </c>
      <c r="F56" s="51">
        <f t="shared" ref="F56:O56" si="16">E56</f>
        <v>95</v>
      </c>
      <c r="G56" s="51">
        <f t="shared" si="16"/>
        <v>95</v>
      </c>
      <c r="H56" s="51">
        <f t="shared" si="16"/>
        <v>95</v>
      </c>
      <c r="I56" s="51">
        <f t="shared" si="16"/>
        <v>95</v>
      </c>
      <c r="J56" s="51">
        <f t="shared" si="16"/>
        <v>95</v>
      </c>
      <c r="K56" s="51">
        <f t="shared" si="16"/>
        <v>95</v>
      </c>
      <c r="L56" s="51">
        <f t="shared" si="16"/>
        <v>95</v>
      </c>
      <c r="M56" s="51">
        <f t="shared" si="16"/>
        <v>95</v>
      </c>
      <c r="N56" s="51">
        <f t="shared" si="16"/>
        <v>95</v>
      </c>
      <c r="O56" s="51">
        <f t="shared" si="16"/>
        <v>95</v>
      </c>
    </row>
    <row r="57" spans="1:15" x14ac:dyDescent="0.25">
      <c r="C57" s="54" t="s">
        <v>583</v>
      </c>
      <c r="D57" s="303">
        <f>$D$9*D55</f>
        <v>0</v>
      </c>
      <c r="E57" s="303">
        <f>$E$9*E55</f>
        <v>0</v>
      </c>
      <c r="F57" s="303">
        <f>$F$9*F55</f>
        <v>0</v>
      </c>
      <c r="G57" s="303">
        <f>$G$9*G55</f>
        <v>0</v>
      </c>
      <c r="H57" s="303">
        <f>$H$9*H55</f>
        <v>0</v>
      </c>
      <c r="I57" s="303">
        <f>$I$9*I55</f>
        <v>0</v>
      </c>
      <c r="J57" s="303">
        <f>$J$9*J55</f>
        <v>0</v>
      </c>
      <c r="K57" s="303">
        <f>$K$9*K55</f>
        <v>0</v>
      </c>
      <c r="L57" s="303">
        <f>$L$9*L55</f>
        <v>0</v>
      </c>
      <c r="M57" s="303">
        <f>$M$9*M55</f>
        <v>0</v>
      </c>
      <c r="N57" s="303">
        <f>$N$9*N55</f>
        <v>0</v>
      </c>
      <c r="O57" s="303">
        <f>$O$9*O55</f>
        <v>0</v>
      </c>
    </row>
    <row r="58" spans="1:15" ht="15.75" thickBot="1" x14ac:dyDescent="0.3">
      <c r="C58" s="54" t="s">
        <v>584</v>
      </c>
      <c r="D58" s="301"/>
      <c r="E58" s="301"/>
      <c r="F58" s="301"/>
      <c r="G58" s="301"/>
      <c r="H58" s="301"/>
      <c r="I58" s="301"/>
      <c r="J58" s="301"/>
      <c r="K58" s="301"/>
      <c r="L58" s="301"/>
      <c r="M58" s="301"/>
      <c r="N58" s="301"/>
      <c r="O58" s="301"/>
    </row>
    <row r="59" spans="1:15" ht="15.75" thickBot="1" x14ac:dyDescent="0.3">
      <c r="A59" s="61" t="s">
        <v>217</v>
      </c>
      <c r="B59" s="510"/>
      <c r="C59" s="511"/>
      <c r="D59" s="60"/>
      <c r="E59" s="60"/>
      <c r="F59" s="60"/>
      <c r="G59" s="60"/>
      <c r="H59" s="60"/>
      <c r="I59" s="60"/>
      <c r="J59" s="60"/>
      <c r="K59" s="60"/>
      <c r="L59" s="60"/>
      <c r="M59" s="60"/>
      <c r="N59" s="60"/>
      <c r="O59" s="60"/>
    </row>
    <row r="60" spans="1:15" x14ac:dyDescent="0.25">
      <c r="A60" s="28"/>
      <c r="B60" s="28"/>
      <c r="C60" s="54" t="s">
        <v>208</v>
      </c>
      <c r="D60" s="57"/>
      <c r="E60" s="192"/>
      <c r="F60" s="192"/>
      <c r="G60" s="192"/>
      <c r="H60" s="192"/>
      <c r="I60" s="192"/>
      <c r="J60" s="192"/>
      <c r="K60" s="192"/>
      <c r="L60" s="192"/>
      <c r="M60" s="192"/>
      <c r="N60" s="192"/>
      <c r="O60" s="192"/>
    </row>
    <row r="61" spans="1:15" x14ac:dyDescent="0.25">
      <c r="A61" s="28"/>
      <c r="B61" s="28"/>
      <c r="C61" s="54" t="s">
        <v>209</v>
      </c>
      <c r="D61" s="297"/>
      <c r="E61" s="297"/>
      <c r="F61" s="297"/>
      <c r="G61" s="297"/>
      <c r="H61" s="297"/>
      <c r="I61" s="297"/>
      <c r="J61" s="297"/>
      <c r="K61" s="297"/>
      <c r="L61" s="297"/>
      <c r="M61" s="297"/>
      <c r="N61" s="297"/>
      <c r="O61" s="297"/>
    </row>
    <row r="62" spans="1:15" x14ac:dyDescent="0.25">
      <c r="A62" s="28"/>
      <c r="B62" s="28"/>
      <c r="C62" s="54" t="s">
        <v>205</v>
      </c>
      <c r="D62" s="8">
        <f>D60/100*D61</f>
        <v>0</v>
      </c>
      <c r="E62" s="8">
        <f t="shared" ref="E62:O62" si="17">E60/100*E61</f>
        <v>0</v>
      </c>
      <c r="F62" s="8">
        <f t="shared" si="17"/>
        <v>0</v>
      </c>
      <c r="G62" s="8">
        <f t="shared" si="17"/>
        <v>0</v>
      </c>
      <c r="H62" s="8">
        <f t="shared" si="17"/>
        <v>0</v>
      </c>
      <c r="I62" s="8">
        <f t="shared" si="17"/>
        <v>0</v>
      </c>
      <c r="J62" s="8">
        <f t="shared" si="17"/>
        <v>0</v>
      </c>
      <c r="K62" s="8">
        <f t="shared" si="17"/>
        <v>0</v>
      </c>
      <c r="L62" s="8">
        <f t="shared" si="17"/>
        <v>0</v>
      </c>
      <c r="M62" s="8">
        <f t="shared" si="17"/>
        <v>0</v>
      </c>
      <c r="N62" s="8">
        <f t="shared" si="17"/>
        <v>0</v>
      </c>
      <c r="O62" s="8">
        <f t="shared" si="17"/>
        <v>0</v>
      </c>
    </row>
    <row r="63" spans="1:15" x14ac:dyDescent="0.25">
      <c r="A63" s="28"/>
      <c r="B63" s="28"/>
      <c r="C63" s="54" t="s">
        <v>207</v>
      </c>
      <c r="D63" s="51">
        <v>95</v>
      </c>
      <c r="E63" s="51">
        <f>D63</f>
        <v>95</v>
      </c>
      <c r="F63" s="51">
        <f t="shared" ref="F63:O63" si="18">E63</f>
        <v>95</v>
      </c>
      <c r="G63" s="51">
        <f t="shared" si="18"/>
        <v>95</v>
      </c>
      <c r="H63" s="51">
        <f t="shared" si="18"/>
        <v>95</v>
      </c>
      <c r="I63" s="51">
        <f t="shared" si="18"/>
        <v>95</v>
      </c>
      <c r="J63" s="51">
        <f t="shared" si="18"/>
        <v>95</v>
      </c>
      <c r="K63" s="51">
        <f t="shared" si="18"/>
        <v>95</v>
      </c>
      <c r="L63" s="51">
        <f t="shared" si="18"/>
        <v>95</v>
      </c>
      <c r="M63" s="51">
        <f t="shared" si="18"/>
        <v>95</v>
      </c>
      <c r="N63" s="51">
        <f t="shared" si="18"/>
        <v>95</v>
      </c>
      <c r="O63" s="51">
        <f t="shared" si="18"/>
        <v>95</v>
      </c>
    </row>
    <row r="64" spans="1:15" x14ac:dyDescent="0.25">
      <c r="C64" s="54" t="s">
        <v>583</v>
      </c>
      <c r="D64" s="303">
        <f>$D$9*D62</f>
        <v>0</v>
      </c>
      <c r="E64" s="303">
        <f>$E$9*E62</f>
        <v>0</v>
      </c>
      <c r="F64" s="303">
        <f>$F$9*F62</f>
        <v>0</v>
      </c>
      <c r="G64" s="303">
        <f>$G$9*G62</f>
        <v>0</v>
      </c>
      <c r="H64" s="303">
        <f>$H$9*H62</f>
        <v>0</v>
      </c>
      <c r="I64" s="303">
        <f>$I$9*I62</f>
        <v>0</v>
      </c>
      <c r="J64" s="303">
        <f>$J$9*J62</f>
        <v>0</v>
      </c>
      <c r="K64" s="303">
        <f>$K$9*K62</f>
        <v>0</v>
      </c>
      <c r="L64" s="303">
        <f>$L$9*L62</f>
        <v>0</v>
      </c>
      <c r="M64" s="303">
        <f>$M$9*M62</f>
        <v>0</v>
      </c>
      <c r="N64" s="303">
        <f>$N$9*N62</f>
        <v>0</v>
      </c>
      <c r="O64" s="303">
        <f>$O$9*O62</f>
        <v>0</v>
      </c>
    </row>
    <row r="65" spans="1:15" ht="15.75" thickBot="1" x14ac:dyDescent="0.3">
      <c r="C65" s="54" t="s">
        <v>584</v>
      </c>
      <c r="D65" s="301"/>
      <c r="E65" s="301"/>
      <c r="F65" s="301"/>
      <c r="G65" s="301"/>
      <c r="H65" s="301"/>
      <c r="I65" s="301"/>
      <c r="J65" s="301"/>
      <c r="K65" s="301"/>
      <c r="L65" s="301"/>
      <c r="M65" s="301"/>
      <c r="N65" s="301"/>
      <c r="O65" s="301"/>
    </row>
    <row r="66" spans="1:15" ht="15.75" thickBot="1" x14ac:dyDescent="0.3">
      <c r="A66" s="61" t="s">
        <v>218</v>
      </c>
      <c r="B66" s="510"/>
      <c r="C66" s="511"/>
      <c r="D66" s="60"/>
      <c r="E66" s="60"/>
      <c r="F66" s="60"/>
      <c r="G66" s="60"/>
      <c r="H66" s="60"/>
      <c r="I66" s="60"/>
      <c r="J66" s="60"/>
      <c r="K66" s="60"/>
      <c r="L66" s="60"/>
      <c r="M66" s="60"/>
      <c r="N66" s="60"/>
      <c r="O66" s="60"/>
    </row>
    <row r="67" spans="1:15" x14ac:dyDescent="0.25">
      <c r="A67" s="28"/>
      <c r="B67" s="28"/>
      <c r="C67" s="54" t="s">
        <v>208</v>
      </c>
      <c r="D67" s="57"/>
      <c r="E67" s="192"/>
      <c r="F67" s="192"/>
      <c r="G67" s="192"/>
      <c r="H67" s="192"/>
      <c r="I67" s="192"/>
      <c r="J67" s="192"/>
      <c r="K67" s="192"/>
      <c r="L67" s="192"/>
      <c r="M67" s="192"/>
      <c r="N67" s="192"/>
      <c r="O67" s="192"/>
    </row>
    <row r="68" spans="1:15" x14ac:dyDescent="0.25">
      <c r="A68" s="28"/>
      <c r="B68" s="28"/>
      <c r="C68" s="54" t="s">
        <v>209</v>
      </c>
      <c r="D68" s="297"/>
      <c r="E68" s="297"/>
      <c r="F68" s="297"/>
      <c r="G68" s="297"/>
      <c r="H68" s="297"/>
      <c r="I68" s="297"/>
      <c r="J68" s="297"/>
      <c r="K68" s="297"/>
      <c r="L68" s="297"/>
      <c r="M68" s="297"/>
      <c r="N68" s="297"/>
      <c r="O68" s="297"/>
    </row>
    <row r="69" spans="1:15" x14ac:dyDescent="0.25">
      <c r="A69" s="28"/>
      <c r="B69" s="28"/>
      <c r="C69" s="54" t="s">
        <v>205</v>
      </c>
      <c r="D69" s="8">
        <f>D67/100*D68</f>
        <v>0</v>
      </c>
      <c r="E69" s="8">
        <f t="shared" ref="E69:O69" si="19">E67/100*E68</f>
        <v>0</v>
      </c>
      <c r="F69" s="8">
        <f t="shared" si="19"/>
        <v>0</v>
      </c>
      <c r="G69" s="8">
        <f t="shared" si="19"/>
        <v>0</v>
      </c>
      <c r="H69" s="8">
        <f t="shared" si="19"/>
        <v>0</v>
      </c>
      <c r="I69" s="8">
        <f t="shared" si="19"/>
        <v>0</v>
      </c>
      <c r="J69" s="8">
        <f t="shared" si="19"/>
        <v>0</v>
      </c>
      <c r="K69" s="8">
        <f t="shared" si="19"/>
        <v>0</v>
      </c>
      <c r="L69" s="8">
        <f t="shared" si="19"/>
        <v>0</v>
      </c>
      <c r="M69" s="8">
        <f t="shared" si="19"/>
        <v>0</v>
      </c>
      <c r="N69" s="8">
        <f t="shared" si="19"/>
        <v>0</v>
      </c>
      <c r="O69" s="8">
        <f t="shared" si="19"/>
        <v>0</v>
      </c>
    </row>
    <row r="70" spans="1:15" x14ac:dyDescent="0.25">
      <c r="A70" s="28"/>
      <c r="B70" s="28"/>
      <c r="C70" s="54" t="s">
        <v>207</v>
      </c>
      <c r="D70" s="51">
        <v>95</v>
      </c>
      <c r="E70" s="51">
        <f>D70</f>
        <v>95</v>
      </c>
      <c r="F70" s="51">
        <f t="shared" ref="F70:O70" si="20">E70</f>
        <v>95</v>
      </c>
      <c r="G70" s="51">
        <f t="shared" si="20"/>
        <v>95</v>
      </c>
      <c r="H70" s="51">
        <f t="shared" si="20"/>
        <v>95</v>
      </c>
      <c r="I70" s="51">
        <f t="shared" si="20"/>
        <v>95</v>
      </c>
      <c r="J70" s="51">
        <f t="shared" si="20"/>
        <v>95</v>
      </c>
      <c r="K70" s="51">
        <f t="shared" si="20"/>
        <v>95</v>
      </c>
      <c r="L70" s="51">
        <f t="shared" si="20"/>
        <v>95</v>
      </c>
      <c r="M70" s="51">
        <f t="shared" si="20"/>
        <v>95</v>
      </c>
      <c r="N70" s="51">
        <f t="shared" si="20"/>
        <v>95</v>
      </c>
      <c r="O70" s="51">
        <f t="shared" si="20"/>
        <v>95</v>
      </c>
    </row>
    <row r="71" spans="1:15" x14ac:dyDescent="0.25">
      <c r="C71" s="54" t="s">
        <v>583</v>
      </c>
      <c r="D71" s="303">
        <f>$D$9*D69</f>
        <v>0</v>
      </c>
      <c r="E71" s="303">
        <f>$E$9*E69</f>
        <v>0</v>
      </c>
      <c r="F71" s="303">
        <f>$F$9*F69</f>
        <v>0</v>
      </c>
      <c r="G71" s="303">
        <f>$G$9*G69</f>
        <v>0</v>
      </c>
      <c r="H71" s="303">
        <f>$H$9*H69</f>
        <v>0</v>
      </c>
      <c r="I71" s="303">
        <f>$I$9*I69</f>
        <v>0</v>
      </c>
      <c r="J71" s="303">
        <f>$J$9*J69</f>
        <v>0</v>
      </c>
      <c r="K71" s="303">
        <f>$K$9*K69</f>
        <v>0</v>
      </c>
      <c r="L71" s="303">
        <f>$L$9*L69</f>
        <v>0</v>
      </c>
      <c r="M71" s="303">
        <f>$M$9*M69</f>
        <v>0</v>
      </c>
      <c r="N71" s="303">
        <f>$N$9*N69</f>
        <v>0</v>
      </c>
      <c r="O71" s="303">
        <f>$O$9*O69</f>
        <v>0</v>
      </c>
    </row>
    <row r="72" spans="1:15" ht="15.75" thickBot="1" x14ac:dyDescent="0.3">
      <c r="C72" s="54" t="s">
        <v>584</v>
      </c>
      <c r="D72" s="301"/>
      <c r="E72" s="301"/>
      <c r="F72" s="301"/>
      <c r="G72" s="301"/>
      <c r="H72" s="301"/>
      <c r="I72" s="301"/>
      <c r="J72" s="301"/>
      <c r="K72" s="301"/>
      <c r="L72" s="301"/>
      <c r="M72" s="301"/>
      <c r="N72" s="301"/>
      <c r="O72" s="301"/>
    </row>
    <row r="73" spans="1:15" ht="15.75" thickBot="1" x14ac:dyDescent="0.3">
      <c r="A73" s="61" t="s">
        <v>219</v>
      </c>
      <c r="B73" s="510"/>
      <c r="C73" s="511"/>
      <c r="D73" s="60"/>
      <c r="E73" s="60"/>
      <c r="F73" s="60"/>
      <c r="G73" s="60"/>
      <c r="H73" s="60"/>
      <c r="I73" s="60"/>
      <c r="J73" s="60"/>
      <c r="K73" s="60"/>
      <c r="L73" s="60"/>
      <c r="M73" s="60"/>
      <c r="N73" s="60"/>
      <c r="O73" s="60"/>
    </row>
    <row r="74" spans="1:15" x14ac:dyDescent="0.25">
      <c r="A74" s="28"/>
      <c r="B74" s="28"/>
      <c r="C74" s="54" t="s">
        <v>208</v>
      </c>
      <c r="D74" s="57"/>
      <c r="E74" s="192"/>
      <c r="F74" s="192"/>
      <c r="G74" s="192"/>
      <c r="H74" s="192"/>
      <c r="I74" s="192"/>
      <c r="J74" s="192"/>
      <c r="K74" s="192"/>
      <c r="L74" s="192"/>
      <c r="M74" s="192"/>
      <c r="N74" s="192"/>
      <c r="O74" s="192"/>
    </row>
    <row r="75" spans="1:15" x14ac:dyDescent="0.25">
      <c r="A75" s="28"/>
      <c r="B75" s="28"/>
      <c r="C75" s="54" t="s">
        <v>209</v>
      </c>
      <c r="D75" s="297"/>
      <c r="E75" s="297"/>
      <c r="F75" s="297"/>
      <c r="G75" s="297"/>
      <c r="H75" s="297"/>
      <c r="I75" s="297"/>
      <c r="J75" s="297"/>
      <c r="K75" s="297"/>
      <c r="L75" s="297"/>
      <c r="M75" s="297"/>
      <c r="N75" s="297"/>
      <c r="O75" s="297"/>
    </row>
    <row r="76" spans="1:15" x14ac:dyDescent="0.25">
      <c r="A76" s="28"/>
      <c r="B76" s="28"/>
      <c r="C76" s="54" t="s">
        <v>205</v>
      </c>
      <c r="D76" s="8">
        <f>D74/100*D75</f>
        <v>0</v>
      </c>
      <c r="E76" s="8">
        <f t="shared" ref="E76:O76" si="21">E74/100*E75</f>
        <v>0</v>
      </c>
      <c r="F76" s="8">
        <f t="shared" si="21"/>
        <v>0</v>
      </c>
      <c r="G76" s="8">
        <f t="shared" si="21"/>
        <v>0</v>
      </c>
      <c r="H76" s="8">
        <f t="shared" si="21"/>
        <v>0</v>
      </c>
      <c r="I76" s="8">
        <f t="shared" si="21"/>
        <v>0</v>
      </c>
      <c r="J76" s="8">
        <f t="shared" si="21"/>
        <v>0</v>
      </c>
      <c r="K76" s="8">
        <f t="shared" si="21"/>
        <v>0</v>
      </c>
      <c r="L76" s="8">
        <f t="shared" si="21"/>
        <v>0</v>
      </c>
      <c r="M76" s="8">
        <f t="shared" si="21"/>
        <v>0</v>
      </c>
      <c r="N76" s="8">
        <f t="shared" si="21"/>
        <v>0</v>
      </c>
      <c r="O76" s="8">
        <f t="shared" si="21"/>
        <v>0</v>
      </c>
    </row>
    <row r="77" spans="1:15" x14ac:dyDescent="0.25">
      <c r="A77" s="28"/>
      <c r="B77" s="28"/>
      <c r="C77" s="54" t="s">
        <v>207</v>
      </c>
      <c r="D77" s="51">
        <v>95</v>
      </c>
      <c r="E77" s="51">
        <f>D77</f>
        <v>95</v>
      </c>
      <c r="F77" s="51">
        <f t="shared" ref="F77:O77" si="22">E77</f>
        <v>95</v>
      </c>
      <c r="G77" s="51">
        <f t="shared" si="22"/>
        <v>95</v>
      </c>
      <c r="H77" s="51">
        <f t="shared" si="22"/>
        <v>95</v>
      </c>
      <c r="I77" s="51">
        <f t="shared" si="22"/>
        <v>95</v>
      </c>
      <c r="J77" s="51">
        <f t="shared" si="22"/>
        <v>95</v>
      </c>
      <c r="K77" s="51">
        <f t="shared" si="22"/>
        <v>95</v>
      </c>
      <c r="L77" s="51">
        <f t="shared" si="22"/>
        <v>95</v>
      </c>
      <c r="M77" s="51">
        <f t="shared" si="22"/>
        <v>95</v>
      </c>
      <c r="N77" s="51">
        <f t="shared" si="22"/>
        <v>95</v>
      </c>
      <c r="O77" s="51">
        <f t="shared" si="22"/>
        <v>95</v>
      </c>
    </row>
    <row r="78" spans="1:15" x14ac:dyDescent="0.25">
      <c r="C78" s="54" t="s">
        <v>583</v>
      </c>
      <c r="D78" s="303">
        <f>$D$9*D76</f>
        <v>0</v>
      </c>
      <c r="E78" s="303">
        <f>$E$9*E76</f>
        <v>0</v>
      </c>
      <c r="F78" s="303">
        <f>$F$9*F76</f>
        <v>0</v>
      </c>
      <c r="G78" s="303">
        <f>$G$9*G76</f>
        <v>0</v>
      </c>
      <c r="H78" s="303">
        <f>$H$9*H76</f>
        <v>0</v>
      </c>
      <c r="I78" s="303">
        <f>$I$9*I76</f>
        <v>0</v>
      </c>
      <c r="J78" s="303">
        <f>$J$9*J76</f>
        <v>0</v>
      </c>
      <c r="K78" s="303">
        <f>$K$9*K76</f>
        <v>0</v>
      </c>
      <c r="L78" s="303">
        <f>$L$9*L76</f>
        <v>0</v>
      </c>
      <c r="M78" s="303">
        <f>$M$9*M76</f>
        <v>0</v>
      </c>
      <c r="N78" s="303">
        <f>$N$9*N76</f>
        <v>0</v>
      </c>
      <c r="O78" s="303">
        <f>$O$9*O76</f>
        <v>0</v>
      </c>
    </row>
    <row r="79" spans="1:15" ht="15.75" thickBot="1" x14ac:dyDescent="0.3">
      <c r="C79" s="54" t="s">
        <v>584</v>
      </c>
      <c r="D79" s="301"/>
      <c r="E79" s="301"/>
      <c r="F79" s="301"/>
      <c r="G79" s="301"/>
      <c r="H79" s="301"/>
      <c r="I79" s="301"/>
      <c r="J79" s="301"/>
      <c r="K79" s="301"/>
      <c r="L79" s="301"/>
      <c r="M79" s="301"/>
      <c r="N79" s="301"/>
      <c r="O79" s="301"/>
    </row>
    <row r="80" spans="1:15" ht="15.75" thickBot="1" x14ac:dyDescent="0.3">
      <c r="A80" s="61" t="s">
        <v>220</v>
      </c>
      <c r="B80" s="510"/>
      <c r="C80" s="511"/>
      <c r="D80" s="60"/>
      <c r="E80" s="60"/>
      <c r="F80" s="60"/>
      <c r="G80" s="60"/>
      <c r="H80" s="60"/>
      <c r="I80" s="60"/>
      <c r="J80" s="60"/>
      <c r="K80" s="60"/>
      <c r="L80" s="60"/>
      <c r="M80" s="60"/>
      <c r="N80" s="60"/>
      <c r="O80" s="60"/>
    </row>
    <row r="81" spans="1:15" x14ac:dyDescent="0.25">
      <c r="A81" s="28"/>
      <c r="B81" s="28"/>
      <c r="C81" s="54" t="s">
        <v>208</v>
      </c>
      <c r="D81" s="57"/>
      <c r="E81" s="192"/>
      <c r="F81" s="192"/>
      <c r="G81" s="192"/>
      <c r="H81" s="192"/>
      <c r="I81" s="192"/>
      <c r="J81" s="192"/>
      <c r="K81" s="192"/>
      <c r="L81" s="192"/>
      <c r="M81" s="192"/>
      <c r="N81" s="192"/>
      <c r="O81" s="192"/>
    </row>
    <row r="82" spans="1:15" x14ac:dyDescent="0.25">
      <c r="A82" s="28"/>
      <c r="B82" s="28"/>
      <c r="C82" s="54" t="s">
        <v>209</v>
      </c>
      <c r="D82" s="297"/>
      <c r="E82" s="297"/>
      <c r="F82" s="297"/>
      <c r="G82" s="297"/>
      <c r="H82" s="297"/>
      <c r="I82" s="297"/>
      <c r="J82" s="297"/>
      <c r="K82" s="297"/>
      <c r="L82" s="297"/>
      <c r="M82" s="297"/>
      <c r="N82" s="297"/>
      <c r="O82" s="297"/>
    </row>
    <row r="83" spans="1:15" x14ac:dyDescent="0.25">
      <c r="A83" s="28"/>
      <c r="B83" s="28"/>
      <c r="C83" s="54" t="s">
        <v>205</v>
      </c>
      <c r="D83" s="8">
        <f>D81/100*D82</f>
        <v>0</v>
      </c>
      <c r="E83" s="8">
        <f t="shared" ref="E83:O83" si="23">E81/100*E82</f>
        <v>0</v>
      </c>
      <c r="F83" s="8">
        <f t="shared" si="23"/>
        <v>0</v>
      </c>
      <c r="G83" s="8">
        <f t="shared" si="23"/>
        <v>0</v>
      </c>
      <c r="H83" s="8">
        <f t="shared" si="23"/>
        <v>0</v>
      </c>
      <c r="I83" s="8">
        <f t="shared" si="23"/>
        <v>0</v>
      </c>
      <c r="J83" s="8">
        <f t="shared" si="23"/>
        <v>0</v>
      </c>
      <c r="K83" s="8">
        <f t="shared" si="23"/>
        <v>0</v>
      </c>
      <c r="L83" s="8">
        <f t="shared" si="23"/>
        <v>0</v>
      </c>
      <c r="M83" s="8">
        <f t="shared" si="23"/>
        <v>0</v>
      </c>
      <c r="N83" s="8">
        <f t="shared" si="23"/>
        <v>0</v>
      </c>
      <c r="O83" s="8">
        <f t="shared" si="23"/>
        <v>0</v>
      </c>
    </row>
    <row r="84" spans="1:15" x14ac:dyDescent="0.25">
      <c r="A84" s="28"/>
      <c r="B84" s="28"/>
      <c r="C84" s="54" t="s">
        <v>207</v>
      </c>
      <c r="D84" s="51">
        <v>95</v>
      </c>
      <c r="E84" s="51">
        <f>D84</f>
        <v>95</v>
      </c>
      <c r="F84" s="51">
        <f t="shared" ref="F84:O84" si="24">E84</f>
        <v>95</v>
      </c>
      <c r="G84" s="51">
        <f t="shared" si="24"/>
        <v>95</v>
      </c>
      <c r="H84" s="51">
        <f t="shared" si="24"/>
        <v>95</v>
      </c>
      <c r="I84" s="51">
        <f t="shared" si="24"/>
        <v>95</v>
      </c>
      <c r="J84" s="51">
        <f t="shared" si="24"/>
        <v>95</v>
      </c>
      <c r="K84" s="51">
        <f t="shared" si="24"/>
        <v>95</v>
      </c>
      <c r="L84" s="51">
        <f t="shared" si="24"/>
        <v>95</v>
      </c>
      <c r="M84" s="51">
        <f t="shared" si="24"/>
        <v>95</v>
      </c>
      <c r="N84" s="51">
        <f t="shared" si="24"/>
        <v>95</v>
      </c>
      <c r="O84" s="51">
        <f t="shared" si="24"/>
        <v>95</v>
      </c>
    </row>
    <row r="85" spans="1:15" x14ac:dyDescent="0.25">
      <c r="C85" s="54" t="s">
        <v>583</v>
      </c>
      <c r="D85" s="303">
        <f>$D$9*D83</f>
        <v>0</v>
      </c>
      <c r="E85" s="303">
        <f>$E$9*E83</f>
        <v>0</v>
      </c>
      <c r="F85" s="303">
        <f>$F$9*F83</f>
        <v>0</v>
      </c>
      <c r="G85" s="303">
        <f>$G$9*G83</f>
        <v>0</v>
      </c>
      <c r="H85" s="303">
        <f>$H$9*H83</f>
        <v>0</v>
      </c>
      <c r="I85" s="303">
        <f>$I$9*I83</f>
        <v>0</v>
      </c>
      <c r="J85" s="303">
        <f>$J$9*J83</f>
        <v>0</v>
      </c>
      <c r="K85" s="303">
        <f>$K$9*K83</f>
        <v>0</v>
      </c>
      <c r="L85" s="303">
        <f>$L$9*L83</f>
        <v>0</v>
      </c>
      <c r="M85" s="303">
        <f>$M$9*M83</f>
        <v>0</v>
      </c>
      <c r="N85" s="303">
        <f>$N$9*N83</f>
        <v>0</v>
      </c>
      <c r="O85" s="303">
        <f>$O$9*O83</f>
        <v>0</v>
      </c>
    </row>
    <row r="86" spans="1:15" ht="15.75" thickBot="1" x14ac:dyDescent="0.3">
      <c r="C86" s="54" t="s">
        <v>584</v>
      </c>
      <c r="D86" s="301"/>
      <c r="E86" s="301"/>
      <c r="F86" s="301"/>
      <c r="G86" s="301"/>
      <c r="H86" s="301"/>
      <c r="I86" s="301"/>
      <c r="J86" s="301"/>
      <c r="K86" s="301"/>
      <c r="L86" s="301"/>
      <c r="M86" s="301"/>
      <c r="N86" s="301"/>
      <c r="O86" s="301"/>
    </row>
    <row r="87" spans="1:15" ht="15.75" thickBot="1" x14ac:dyDescent="0.3">
      <c r="A87" s="61" t="s">
        <v>221</v>
      </c>
      <c r="B87" s="510"/>
      <c r="C87" s="511"/>
      <c r="D87" s="60"/>
      <c r="E87" s="60"/>
      <c r="F87" s="60"/>
      <c r="G87" s="60"/>
      <c r="H87" s="60"/>
      <c r="I87" s="60"/>
      <c r="J87" s="60"/>
      <c r="K87" s="60"/>
      <c r="L87" s="60"/>
      <c r="M87" s="60"/>
      <c r="N87" s="60"/>
      <c r="O87" s="60"/>
    </row>
    <row r="88" spans="1:15" x14ac:dyDescent="0.25">
      <c r="A88" s="28"/>
      <c r="B88" s="28"/>
      <c r="C88" s="54" t="s">
        <v>208</v>
      </c>
      <c r="D88" s="57"/>
      <c r="E88" s="192"/>
      <c r="F88" s="192"/>
      <c r="G88" s="192"/>
      <c r="H88" s="192"/>
      <c r="I88" s="192"/>
      <c r="J88" s="192"/>
      <c r="K88" s="192"/>
      <c r="L88" s="192"/>
      <c r="M88" s="192"/>
      <c r="N88" s="192"/>
      <c r="O88" s="192"/>
    </row>
    <row r="89" spans="1:15" x14ac:dyDescent="0.25">
      <c r="A89" s="28"/>
      <c r="B89" s="28"/>
      <c r="C89" s="54" t="s">
        <v>209</v>
      </c>
      <c r="D89" s="297"/>
      <c r="E89" s="297"/>
      <c r="F89" s="297"/>
      <c r="G89" s="297"/>
      <c r="H89" s="297"/>
      <c r="I89" s="297"/>
      <c r="J89" s="297"/>
      <c r="K89" s="297"/>
      <c r="L89" s="297"/>
      <c r="M89" s="297"/>
      <c r="N89" s="297"/>
      <c r="O89" s="297"/>
    </row>
    <row r="90" spans="1:15" x14ac:dyDescent="0.25">
      <c r="A90" s="28"/>
      <c r="B90" s="28"/>
      <c r="C90" s="54" t="s">
        <v>205</v>
      </c>
      <c r="D90" s="8">
        <f>D88/100*D89</f>
        <v>0</v>
      </c>
      <c r="E90" s="8">
        <f t="shared" ref="E90:O90" si="25">E88/100*E89</f>
        <v>0</v>
      </c>
      <c r="F90" s="8">
        <f t="shared" si="25"/>
        <v>0</v>
      </c>
      <c r="G90" s="8">
        <f t="shared" si="25"/>
        <v>0</v>
      </c>
      <c r="H90" s="8">
        <f t="shared" si="25"/>
        <v>0</v>
      </c>
      <c r="I90" s="8">
        <f t="shared" si="25"/>
        <v>0</v>
      </c>
      <c r="J90" s="8">
        <f t="shared" si="25"/>
        <v>0</v>
      </c>
      <c r="K90" s="8">
        <f t="shared" si="25"/>
        <v>0</v>
      </c>
      <c r="L90" s="8">
        <f t="shared" si="25"/>
        <v>0</v>
      </c>
      <c r="M90" s="8">
        <f t="shared" si="25"/>
        <v>0</v>
      </c>
      <c r="N90" s="8">
        <f t="shared" si="25"/>
        <v>0</v>
      </c>
      <c r="O90" s="8">
        <f t="shared" si="25"/>
        <v>0</v>
      </c>
    </row>
    <row r="91" spans="1:15" x14ac:dyDescent="0.25">
      <c r="A91" s="28"/>
      <c r="B91" s="28"/>
      <c r="C91" s="54" t="s">
        <v>207</v>
      </c>
      <c r="D91" s="51">
        <v>95</v>
      </c>
      <c r="E91" s="51">
        <f>D91</f>
        <v>95</v>
      </c>
      <c r="F91" s="51">
        <f t="shared" ref="F91:O91" si="26">E91</f>
        <v>95</v>
      </c>
      <c r="G91" s="51">
        <f t="shared" si="26"/>
        <v>95</v>
      </c>
      <c r="H91" s="51">
        <f t="shared" si="26"/>
        <v>95</v>
      </c>
      <c r="I91" s="51">
        <f t="shared" si="26"/>
        <v>95</v>
      </c>
      <c r="J91" s="51">
        <f t="shared" si="26"/>
        <v>95</v>
      </c>
      <c r="K91" s="51">
        <f t="shared" si="26"/>
        <v>95</v>
      </c>
      <c r="L91" s="51">
        <f t="shared" si="26"/>
        <v>95</v>
      </c>
      <c r="M91" s="51">
        <f t="shared" si="26"/>
        <v>95</v>
      </c>
      <c r="N91" s="51">
        <f t="shared" si="26"/>
        <v>95</v>
      </c>
      <c r="O91" s="51">
        <f t="shared" si="26"/>
        <v>95</v>
      </c>
    </row>
    <row r="92" spans="1:15" x14ac:dyDescent="0.25">
      <c r="C92" s="54" t="s">
        <v>583</v>
      </c>
      <c r="D92" s="303">
        <f>$D$9*D90</f>
        <v>0</v>
      </c>
      <c r="E92" s="303">
        <f>$E$9*E90</f>
        <v>0</v>
      </c>
      <c r="F92" s="303">
        <f>$F$9*F90</f>
        <v>0</v>
      </c>
      <c r="G92" s="303">
        <f>$G$9*G90</f>
        <v>0</v>
      </c>
      <c r="H92" s="303">
        <f>$H$9*H90</f>
        <v>0</v>
      </c>
      <c r="I92" s="303">
        <f>$I$9*I90</f>
        <v>0</v>
      </c>
      <c r="J92" s="303">
        <f>$J$9*J90</f>
        <v>0</v>
      </c>
      <c r="K92" s="303">
        <f>$K$9*K90</f>
        <v>0</v>
      </c>
      <c r="L92" s="303">
        <f>$L$9*L90</f>
        <v>0</v>
      </c>
      <c r="M92" s="303">
        <f>$M$9*M90</f>
        <v>0</v>
      </c>
      <c r="N92" s="303">
        <f>$N$9*N90</f>
        <v>0</v>
      </c>
      <c r="O92" s="303">
        <f>$O$9*O90</f>
        <v>0</v>
      </c>
    </row>
    <row r="93" spans="1:15" ht="15.75" thickBot="1" x14ac:dyDescent="0.3">
      <c r="C93" s="54" t="s">
        <v>584</v>
      </c>
      <c r="D93" s="301"/>
      <c r="E93" s="301"/>
      <c r="F93" s="301"/>
      <c r="G93" s="301"/>
      <c r="H93" s="301"/>
      <c r="I93" s="301"/>
      <c r="J93" s="301"/>
      <c r="K93" s="301"/>
      <c r="L93" s="301"/>
      <c r="M93" s="301"/>
      <c r="N93" s="301"/>
      <c r="O93" s="301"/>
    </row>
    <row r="94" spans="1:15" ht="15.75" thickBot="1" x14ac:dyDescent="0.3">
      <c r="A94" s="61" t="s">
        <v>222</v>
      </c>
      <c r="B94" s="510"/>
      <c r="C94" s="511"/>
      <c r="D94" s="60"/>
      <c r="E94" s="60"/>
      <c r="F94" s="60"/>
      <c r="G94" s="60"/>
      <c r="H94" s="60"/>
      <c r="I94" s="60"/>
      <c r="J94" s="60"/>
      <c r="K94" s="60"/>
      <c r="L94" s="60"/>
      <c r="M94" s="60"/>
      <c r="N94" s="60"/>
      <c r="O94" s="60"/>
    </row>
    <row r="95" spans="1:15" x14ac:dyDescent="0.25">
      <c r="A95" s="28"/>
      <c r="B95" s="28"/>
      <c r="C95" s="54" t="s">
        <v>208</v>
      </c>
      <c r="D95" s="57"/>
      <c r="E95" s="192"/>
      <c r="F95" s="192"/>
      <c r="G95" s="192"/>
      <c r="H95" s="192"/>
      <c r="I95" s="192"/>
      <c r="J95" s="192"/>
      <c r="K95" s="192"/>
      <c r="L95" s="192"/>
      <c r="M95" s="192"/>
      <c r="N95" s="192"/>
      <c r="O95" s="192"/>
    </row>
    <row r="96" spans="1:15" x14ac:dyDescent="0.25">
      <c r="A96" s="28"/>
      <c r="B96" s="28"/>
      <c r="C96" s="54" t="s">
        <v>209</v>
      </c>
      <c r="D96" s="297"/>
      <c r="E96" s="297"/>
      <c r="F96" s="297"/>
      <c r="G96" s="297"/>
      <c r="H96" s="297"/>
      <c r="I96" s="297"/>
      <c r="J96" s="297"/>
      <c r="K96" s="297"/>
      <c r="L96" s="297"/>
      <c r="M96" s="297"/>
      <c r="N96" s="297"/>
      <c r="O96" s="297"/>
    </row>
    <row r="97" spans="1:15" x14ac:dyDescent="0.25">
      <c r="A97" s="28"/>
      <c r="B97" s="28"/>
      <c r="C97" s="54" t="s">
        <v>205</v>
      </c>
      <c r="D97" s="8">
        <f>D95/100*D96</f>
        <v>0</v>
      </c>
      <c r="E97" s="8">
        <f t="shared" ref="E97:O97" si="27">E95/100*E96</f>
        <v>0</v>
      </c>
      <c r="F97" s="8">
        <f t="shared" si="27"/>
        <v>0</v>
      </c>
      <c r="G97" s="8">
        <f t="shared" si="27"/>
        <v>0</v>
      </c>
      <c r="H97" s="8">
        <f t="shared" si="27"/>
        <v>0</v>
      </c>
      <c r="I97" s="8">
        <f t="shared" si="27"/>
        <v>0</v>
      </c>
      <c r="J97" s="8">
        <f t="shared" si="27"/>
        <v>0</v>
      </c>
      <c r="K97" s="8">
        <f t="shared" si="27"/>
        <v>0</v>
      </c>
      <c r="L97" s="8">
        <f t="shared" si="27"/>
        <v>0</v>
      </c>
      <c r="M97" s="8">
        <f t="shared" si="27"/>
        <v>0</v>
      </c>
      <c r="N97" s="8">
        <f t="shared" si="27"/>
        <v>0</v>
      </c>
      <c r="O97" s="8">
        <f t="shared" si="27"/>
        <v>0</v>
      </c>
    </row>
    <row r="98" spans="1:15" x14ac:dyDescent="0.25">
      <c r="A98" s="28"/>
      <c r="B98" s="28"/>
      <c r="C98" s="54" t="s">
        <v>207</v>
      </c>
      <c r="D98" s="51">
        <v>95</v>
      </c>
      <c r="E98" s="51">
        <f>D98</f>
        <v>95</v>
      </c>
      <c r="F98" s="51">
        <f t="shared" ref="F98:O98" si="28">E98</f>
        <v>95</v>
      </c>
      <c r="G98" s="51">
        <f t="shared" si="28"/>
        <v>95</v>
      </c>
      <c r="H98" s="51">
        <f t="shared" si="28"/>
        <v>95</v>
      </c>
      <c r="I98" s="51">
        <f t="shared" si="28"/>
        <v>95</v>
      </c>
      <c r="J98" s="51">
        <f t="shared" si="28"/>
        <v>95</v>
      </c>
      <c r="K98" s="51">
        <f t="shared" si="28"/>
        <v>95</v>
      </c>
      <c r="L98" s="51">
        <f t="shared" si="28"/>
        <v>95</v>
      </c>
      <c r="M98" s="51">
        <f t="shared" si="28"/>
        <v>95</v>
      </c>
      <c r="N98" s="51">
        <f t="shared" si="28"/>
        <v>95</v>
      </c>
      <c r="O98" s="51">
        <f t="shared" si="28"/>
        <v>95</v>
      </c>
    </row>
    <row r="99" spans="1:15" x14ac:dyDescent="0.25">
      <c r="C99" s="54" t="s">
        <v>583</v>
      </c>
      <c r="D99" s="303">
        <f>$D$9*D97</f>
        <v>0</v>
      </c>
      <c r="E99" s="303">
        <f>$E$9*E97</f>
        <v>0</v>
      </c>
      <c r="F99" s="303">
        <f>$F$9*F97</f>
        <v>0</v>
      </c>
      <c r="G99" s="303">
        <f>$G$9*G97</f>
        <v>0</v>
      </c>
      <c r="H99" s="303">
        <f>$H$9*H97</f>
        <v>0</v>
      </c>
      <c r="I99" s="303">
        <f>$I$9*I97</f>
        <v>0</v>
      </c>
      <c r="J99" s="303">
        <f>$J$9*J97</f>
        <v>0</v>
      </c>
      <c r="K99" s="303">
        <f>$K$9*K97</f>
        <v>0</v>
      </c>
      <c r="L99" s="303">
        <f>$L$9*L97</f>
        <v>0</v>
      </c>
      <c r="M99" s="303">
        <f>$M$9*M97</f>
        <v>0</v>
      </c>
      <c r="N99" s="303">
        <f>$N$9*N97</f>
        <v>0</v>
      </c>
      <c r="O99" s="303">
        <f>$O$9*O97</f>
        <v>0</v>
      </c>
    </row>
    <row r="100" spans="1:15" ht="15.75" thickBot="1" x14ac:dyDescent="0.3">
      <c r="C100" s="54" t="s">
        <v>584</v>
      </c>
      <c r="D100" s="301"/>
      <c r="E100" s="301"/>
      <c r="F100" s="301"/>
      <c r="G100" s="301"/>
      <c r="H100" s="301"/>
      <c r="I100" s="301"/>
      <c r="J100" s="301"/>
      <c r="K100" s="301"/>
      <c r="L100" s="301"/>
      <c r="M100" s="301"/>
      <c r="N100" s="301"/>
      <c r="O100" s="301"/>
    </row>
    <row r="101" spans="1:15" ht="15.75" thickBot="1" x14ac:dyDescent="0.3">
      <c r="A101" s="61" t="s">
        <v>223</v>
      </c>
      <c r="B101" s="510"/>
      <c r="C101" s="511"/>
      <c r="D101" s="60"/>
      <c r="E101" s="60"/>
      <c r="F101" s="60"/>
      <c r="G101" s="60"/>
      <c r="H101" s="60"/>
      <c r="I101" s="60"/>
      <c r="J101" s="60"/>
      <c r="K101" s="60"/>
      <c r="L101" s="60"/>
      <c r="M101" s="60"/>
      <c r="N101" s="60"/>
      <c r="O101" s="60"/>
    </row>
    <row r="102" spans="1:15" x14ac:dyDescent="0.25">
      <c r="A102" s="28"/>
      <c r="B102" s="28"/>
      <c r="C102" s="54" t="s">
        <v>208</v>
      </c>
      <c r="D102" s="57"/>
      <c r="E102" s="192"/>
      <c r="F102" s="192"/>
      <c r="G102" s="192"/>
      <c r="H102" s="192"/>
      <c r="I102" s="192"/>
      <c r="J102" s="192"/>
      <c r="K102" s="192"/>
      <c r="L102" s="192"/>
      <c r="M102" s="192"/>
      <c r="N102" s="192"/>
      <c r="O102" s="192"/>
    </row>
    <row r="103" spans="1:15" x14ac:dyDescent="0.25">
      <c r="A103" s="28"/>
      <c r="B103" s="28"/>
      <c r="C103" s="54" t="s">
        <v>209</v>
      </c>
      <c r="D103" s="297"/>
      <c r="E103" s="297"/>
      <c r="F103" s="297"/>
      <c r="G103" s="297"/>
      <c r="H103" s="297"/>
      <c r="I103" s="297"/>
      <c r="J103" s="297"/>
      <c r="K103" s="297"/>
      <c r="L103" s="297"/>
      <c r="M103" s="297"/>
      <c r="N103" s="297"/>
      <c r="O103" s="297"/>
    </row>
    <row r="104" spans="1:15" x14ac:dyDescent="0.25">
      <c r="A104" s="28"/>
      <c r="B104" s="28"/>
      <c r="C104" s="54" t="s">
        <v>205</v>
      </c>
      <c r="D104" s="8">
        <f>D102/100*D103</f>
        <v>0</v>
      </c>
      <c r="E104" s="8">
        <f t="shared" ref="E104:O104" si="29">E102/100*E103</f>
        <v>0</v>
      </c>
      <c r="F104" s="8">
        <f t="shared" si="29"/>
        <v>0</v>
      </c>
      <c r="G104" s="8">
        <f t="shared" si="29"/>
        <v>0</v>
      </c>
      <c r="H104" s="8">
        <f t="shared" si="29"/>
        <v>0</v>
      </c>
      <c r="I104" s="8">
        <f t="shared" si="29"/>
        <v>0</v>
      </c>
      <c r="J104" s="8">
        <f t="shared" si="29"/>
        <v>0</v>
      </c>
      <c r="K104" s="8">
        <f t="shared" si="29"/>
        <v>0</v>
      </c>
      <c r="L104" s="8">
        <f t="shared" si="29"/>
        <v>0</v>
      </c>
      <c r="M104" s="8">
        <f t="shared" si="29"/>
        <v>0</v>
      </c>
      <c r="N104" s="8">
        <f t="shared" si="29"/>
        <v>0</v>
      </c>
      <c r="O104" s="8">
        <f t="shared" si="29"/>
        <v>0</v>
      </c>
    </row>
    <row r="105" spans="1:15" x14ac:dyDescent="0.25">
      <c r="A105" s="28"/>
      <c r="B105" s="28"/>
      <c r="C105" s="54" t="s">
        <v>207</v>
      </c>
      <c r="D105" s="51">
        <v>95</v>
      </c>
      <c r="E105" s="51">
        <f>D105</f>
        <v>95</v>
      </c>
      <c r="F105" s="51">
        <f t="shared" ref="F105:O105" si="30">E105</f>
        <v>95</v>
      </c>
      <c r="G105" s="51">
        <f t="shared" si="30"/>
        <v>95</v>
      </c>
      <c r="H105" s="51">
        <f t="shared" si="30"/>
        <v>95</v>
      </c>
      <c r="I105" s="51">
        <f t="shared" si="30"/>
        <v>95</v>
      </c>
      <c r="J105" s="51">
        <f t="shared" si="30"/>
        <v>95</v>
      </c>
      <c r="K105" s="51">
        <f t="shared" si="30"/>
        <v>95</v>
      </c>
      <c r="L105" s="51">
        <f t="shared" si="30"/>
        <v>95</v>
      </c>
      <c r="M105" s="51">
        <f t="shared" si="30"/>
        <v>95</v>
      </c>
      <c r="N105" s="51">
        <f t="shared" si="30"/>
        <v>95</v>
      </c>
      <c r="O105" s="51">
        <f t="shared" si="30"/>
        <v>95</v>
      </c>
    </row>
    <row r="106" spans="1:15" x14ac:dyDescent="0.25">
      <c r="C106" s="54" t="s">
        <v>583</v>
      </c>
      <c r="D106" s="303">
        <f>$D$9*D104</f>
        <v>0</v>
      </c>
      <c r="E106" s="303">
        <f>$E$9*E104</f>
        <v>0</v>
      </c>
      <c r="F106" s="303">
        <f>$F$9*F104</f>
        <v>0</v>
      </c>
      <c r="G106" s="303">
        <f>$G$9*G104</f>
        <v>0</v>
      </c>
      <c r="H106" s="303">
        <f>$H$9*H104</f>
        <v>0</v>
      </c>
      <c r="I106" s="303">
        <f>$I$9*I104</f>
        <v>0</v>
      </c>
      <c r="J106" s="303">
        <f>$J$9*J104</f>
        <v>0</v>
      </c>
      <c r="K106" s="303">
        <f>$K$9*K104</f>
        <v>0</v>
      </c>
      <c r="L106" s="303">
        <f>$L$9*L104</f>
        <v>0</v>
      </c>
      <c r="M106" s="303">
        <f>$M$9*M104</f>
        <v>0</v>
      </c>
      <c r="N106" s="303">
        <f>$N$9*N104</f>
        <v>0</v>
      </c>
      <c r="O106" s="303">
        <f>$O$9*O104</f>
        <v>0</v>
      </c>
    </row>
    <row r="107" spans="1:15" ht="15.75" thickBot="1" x14ac:dyDescent="0.3">
      <c r="C107" s="54" t="s">
        <v>584</v>
      </c>
      <c r="D107" s="301"/>
      <c r="E107" s="301"/>
      <c r="F107" s="301"/>
      <c r="G107" s="301"/>
      <c r="H107" s="301"/>
      <c r="I107" s="301"/>
      <c r="J107" s="301"/>
      <c r="K107" s="301"/>
      <c r="L107" s="301"/>
      <c r="M107" s="301"/>
      <c r="N107" s="301"/>
      <c r="O107" s="301"/>
    </row>
    <row r="108" spans="1:15" ht="15.75" thickBot="1" x14ac:dyDescent="0.3">
      <c r="A108" s="61" t="s">
        <v>224</v>
      </c>
      <c r="B108" s="510"/>
      <c r="C108" s="511"/>
      <c r="D108" s="60"/>
      <c r="E108" s="60"/>
      <c r="F108" s="60"/>
      <c r="G108" s="60"/>
      <c r="H108" s="60"/>
      <c r="I108" s="60"/>
      <c r="J108" s="60"/>
      <c r="K108" s="60"/>
      <c r="L108" s="60"/>
      <c r="M108" s="60"/>
      <c r="N108" s="60"/>
      <c r="O108" s="60"/>
    </row>
    <row r="109" spans="1:15" x14ac:dyDescent="0.25">
      <c r="A109" s="28"/>
      <c r="B109" s="28"/>
      <c r="C109" s="54" t="s">
        <v>208</v>
      </c>
      <c r="D109" s="57"/>
      <c r="E109" s="192"/>
      <c r="F109" s="192"/>
      <c r="G109" s="192"/>
      <c r="H109" s="192"/>
      <c r="I109" s="192"/>
      <c r="J109" s="192"/>
      <c r="K109" s="192"/>
      <c r="L109" s="192"/>
      <c r="M109" s="192"/>
      <c r="N109" s="192"/>
      <c r="O109" s="192"/>
    </row>
    <row r="110" spans="1:15" x14ac:dyDescent="0.25">
      <c r="A110" s="28"/>
      <c r="B110" s="28"/>
      <c r="C110" s="54" t="s">
        <v>209</v>
      </c>
      <c r="D110" s="297"/>
      <c r="E110" s="297"/>
      <c r="F110" s="297"/>
      <c r="G110" s="297"/>
      <c r="H110" s="297"/>
      <c r="I110" s="297"/>
      <c r="J110" s="297"/>
      <c r="K110" s="297"/>
      <c r="L110" s="297"/>
      <c r="M110" s="297"/>
      <c r="N110" s="297"/>
      <c r="O110" s="297"/>
    </row>
    <row r="111" spans="1:15" x14ac:dyDescent="0.25">
      <c r="A111" s="28"/>
      <c r="B111" s="28"/>
      <c r="C111" s="54" t="s">
        <v>205</v>
      </c>
      <c r="D111" s="8">
        <f>D109/100*D110</f>
        <v>0</v>
      </c>
      <c r="E111" s="8">
        <f t="shared" ref="E111:O111" si="31">E109/100*E110</f>
        <v>0</v>
      </c>
      <c r="F111" s="8">
        <f t="shared" si="31"/>
        <v>0</v>
      </c>
      <c r="G111" s="8">
        <f t="shared" si="31"/>
        <v>0</v>
      </c>
      <c r="H111" s="8">
        <f t="shared" si="31"/>
        <v>0</v>
      </c>
      <c r="I111" s="8">
        <f t="shared" si="31"/>
        <v>0</v>
      </c>
      <c r="J111" s="8">
        <f t="shared" si="31"/>
        <v>0</v>
      </c>
      <c r="K111" s="8">
        <f t="shared" si="31"/>
        <v>0</v>
      </c>
      <c r="L111" s="8">
        <f t="shared" si="31"/>
        <v>0</v>
      </c>
      <c r="M111" s="8">
        <f t="shared" si="31"/>
        <v>0</v>
      </c>
      <c r="N111" s="8">
        <f t="shared" si="31"/>
        <v>0</v>
      </c>
      <c r="O111" s="8">
        <f t="shared" si="31"/>
        <v>0</v>
      </c>
    </row>
    <row r="112" spans="1:15" x14ac:dyDescent="0.25">
      <c r="A112" s="28"/>
      <c r="B112" s="28"/>
      <c r="C112" s="54" t="s">
        <v>207</v>
      </c>
      <c r="D112" s="51">
        <v>95</v>
      </c>
      <c r="E112" s="51">
        <f>D112</f>
        <v>95</v>
      </c>
      <c r="F112" s="51">
        <f t="shared" ref="F112:O112" si="32">E112</f>
        <v>95</v>
      </c>
      <c r="G112" s="51">
        <f t="shared" si="32"/>
        <v>95</v>
      </c>
      <c r="H112" s="51">
        <f t="shared" si="32"/>
        <v>95</v>
      </c>
      <c r="I112" s="51">
        <f t="shared" si="32"/>
        <v>95</v>
      </c>
      <c r="J112" s="51">
        <f t="shared" si="32"/>
        <v>95</v>
      </c>
      <c r="K112" s="51">
        <f t="shared" si="32"/>
        <v>95</v>
      </c>
      <c r="L112" s="51">
        <f t="shared" si="32"/>
        <v>95</v>
      </c>
      <c r="M112" s="51">
        <f t="shared" si="32"/>
        <v>95</v>
      </c>
      <c r="N112" s="51">
        <f t="shared" si="32"/>
        <v>95</v>
      </c>
      <c r="O112" s="51">
        <f t="shared" si="32"/>
        <v>95</v>
      </c>
    </row>
    <row r="113" spans="1:15" x14ac:dyDescent="0.25">
      <c r="C113" s="54" t="s">
        <v>583</v>
      </c>
      <c r="D113" s="303">
        <f>$D$9*D111</f>
        <v>0</v>
      </c>
      <c r="E113" s="303">
        <f>$E$9*E111</f>
        <v>0</v>
      </c>
      <c r="F113" s="303">
        <f>$F$9*F111</f>
        <v>0</v>
      </c>
      <c r="G113" s="303">
        <f>$G$9*G111</f>
        <v>0</v>
      </c>
      <c r="H113" s="303">
        <f>$H$9*H111</f>
        <v>0</v>
      </c>
      <c r="I113" s="303">
        <f>$I$9*I111</f>
        <v>0</v>
      </c>
      <c r="J113" s="303">
        <f>$J$9*J111</f>
        <v>0</v>
      </c>
      <c r="K113" s="303">
        <f>$K$9*K111</f>
        <v>0</v>
      </c>
      <c r="L113" s="303">
        <f>$L$9*L111</f>
        <v>0</v>
      </c>
      <c r="M113" s="303">
        <f>$M$9*M111</f>
        <v>0</v>
      </c>
      <c r="N113" s="303">
        <f>$N$9*N111</f>
        <v>0</v>
      </c>
      <c r="O113" s="303">
        <f>$O$9*O111</f>
        <v>0</v>
      </c>
    </row>
    <row r="114" spans="1:15" ht="15.75" thickBot="1" x14ac:dyDescent="0.3">
      <c r="C114" s="54" t="s">
        <v>584</v>
      </c>
      <c r="D114" s="301"/>
      <c r="E114" s="301"/>
      <c r="F114" s="301"/>
      <c r="G114" s="301"/>
      <c r="H114" s="301"/>
      <c r="I114" s="301"/>
      <c r="J114" s="301"/>
      <c r="K114" s="301"/>
      <c r="L114" s="301"/>
      <c r="M114" s="301"/>
      <c r="N114" s="301"/>
      <c r="O114" s="301"/>
    </row>
    <row r="115" spans="1:15" ht="15.75" thickBot="1" x14ac:dyDescent="0.3">
      <c r="A115" s="61" t="s">
        <v>225</v>
      </c>
      <c r="B115" s="510"/>
      <c r="C115" s="511"/>
      <c r="D115" s="60"/>
      <c r="E115" s="60"/>
      <c r="F115" s="60"/>
      <c r="G115" s="60"/>
      <c r="H115" s="60"/>
      <c r="I115" s="60"/>
      <c r="J115" s="60"/>
      <c r="K115" s="60"/>
      <c r="L115" s="60"/>
      <c r="M115" s="60"/>
      <c r="N115" s="60"/>
      <c r="O115" s="60"/>
    </row>
    <row r="116" spans="1:15" x14ac:dyDescent="0.25">
      <c r="A116" s="28"/>
      <c r="B116" s="28"/>
      <c r="C116" s="54" t="s">
        <v>208</v>
      </c>
      <c r="D116" s="57"/>
      <c r="E116" s="192"/>
      <c r="F116" s="192"/>
      <c r="G116" s="192"/>
      <c r="H116" s="192"/>
      <c r="I116" s="192"/>
      <c r="J116" s="192"/>
      <c r="K116" s="192"/>
      <c r="L116" s="192"/>
      <c r="M116" s="192"/>
      <c r="N116" s="192"/>
      <c r="O116" s="192"/>
    </row>
    <row r="117" spans="1:15" x14ac:dyDescent="0.25">
      <c r="A117" s="28"/>
      <c r="B117" s="28"/>
      <c r="C117" s="54" t="s">
        <v>209</v>
      </c>
      <c r="D117" s="297"/>
      <c r="E117" s="297"/>
      <c r="F117" s="297"/>
      <c r="G117" s="297"/>
      <c r="H117" s="297"/>
      <c r="I117" s="297"/>
      <c r="J117" s="297"/>
      <c r="K117" s="297"/>
      <c r="L117" s="297"/>
      <c r="M117" s="297"/>
      <c r="N117" s="297"/>
      <c r="O117" s="297"/>
    </row>
    <row r="118" spans="1:15" x14ac:dyDescent="0.25">
      <c r="A118" s="28"/>
      <c r="B118" s="28"/>
      <c r="C118" s="54" t="s">
        <v>205</v>
      </c>
      <c r="D118" s="8">
        <f>D116/100*D117</f>
        <v>0</v>
      </c>
      <c r="E118" s="8">
        <f t="shared" ref="E118:O118" si="33">E116/100*E117</f>
        <v>0</v>
      </c>
      <c r="F118" s="8">
        <f t="shared" si="33"/>
        <v>0</v>
      </c>
      <c r="G118" s="8">
        <f t="shared" si="33"/>
        <v>0</v>
      </c>
      <c r="H118" s="8">
        <f t="shared" si="33"/>
        <v>0</v>
      </c>
      <c r="I118" s="8">
        <f t="shared" si="33"/>
        <v>0</v>
      </c>
      <c r="J118" s="8">
        <f t="shared" si="33"/>
        <v>0</v>
      </c>
      <c r="K118" s="8">
        <f t="shared" si="33"/>
        <v>0</v>
      </c>
      <c r="L118" s="8">
        <f t="shared" si="33"/>
        <v>0</v>
      </c>
      <c r="M118" s="8">
        <f t="shared" si="33"/>
        <v>0</v>
      </c>
      <c r="N118" s="8">
        <f t="shared" si="33"/>
        <v>0</v>
      </c>
      <c r="O118" s="8">
        <f t="shared" si="33"/>
        <v>0</v>
      </c>
    </row>
    <row r="119" spans="1:15" x14ac:dyDescent="0.25">
      <c r="A119" s="28"/>
      <c r="B119" s="28"/>
      <c r="C119" s="54" t="s">
        <v>207</v>
      </c>
      <c r="D119" s="51">
        <v>95</v>
      </c>
      <c r="E119" s="51">
        <f>D119</f>
        <v>95</v>
      </c>
      <c r="F119" s="51">
        <f t="shared" ref="F119:O119" si="34">E119</f>
        <v>95</v>
      </c>
      <c r="G119" s="51">
        <f t="shared" si="34"/>
        <v>95</v>
      </c>
      <c r="H119" s="51">
        <f t="shared" si="34"/>
        <v>95</v>
      </c>
      <c r="I119" s="51">
        <f t="shared" si="34"/>
        <v>95</v>
      </c>
      <c r="J119" s="51">
        <f t="shared" si="34"/>
        <v>95</v>
      </c>
      <c r="K119" s="51">
        <f t="shared" si="34"/>
        <v>95</v>
      </c>
      <c r="L119" s="51">
        <f t="shared" si="34"/>
        <v>95</v>
      </c>
      <c r="M119" s="51">
        <f t="shared" si="34"/>
        <v>95</v>
      </c>
      <c r="N119" s="51">
        <f t="shared" si="34"/>
        <v>95</v>
      </c>
      <c r="O119" s="51">
        <f t="shared" si="34"/>
        <v>95</v>
      </c>
    </row>
    <row r="120" spans="1:15" x14ac:dyDescent="0.25">
      <c r="C120" s="54" t="s">
        <v>583</v>
      </c>
      <c r="D120" s="303">
        <f>$D$9*D118</f>
        <v>0</v>
      </c>
      <c r="E120" s="303">
        <f>$E$9*E118</f>
        <v>0</v>
      </c>
      <c r="F120" s="303">
        <f>$F$9*F118</f>
        <v>0</v>
      </c>
      <c r="G120" s="303">
        <f>$G$9*G118</f>
        <v>0</v>
      </c>
      <c r="H120" s="303">
        <f>$H$9*H118</f>
        <v>0</v>
      </c>
      <c r="I120" s="303">
        <f>$I$9*I118</f>
        <v>0</v>
      </c>
      <c r="J120" s="303">
        <f>$J$9*J118</f>
        <v>0</v>
      </c>
      <c r="K120" s="303">
        <f>$K$9*K118</f>
        <v>0</v>
      </c>
      <c r="L120" s="303">
        <f>$L$9*L118</f>
        <v>0</v>
      </c>
      <c r="M120" s="303">
        <f>$M$9*M118</f>
        <v>0</v>
      </c>
      <c r="N120" s="303">
        <f>$N$9*N118</f>
        <v>0</v>
      </c>
      <c r="O120" s="303">
        <f>$O$9*O118</f>
        <v>0</v>
      </c>
    </row>
    <row r="121" spans="1:15" ht="15.75" thickBot="1" x14ac:dyDescent="0.3">
      <c r="C121" s="54" t="s">
        <v>584</v>
      </c>
      <c r="D121" s="301"/>
      <c r="E121" s="301"/>
      <c r="F121" s="301"/>
      <c r="G121" s="301"/>
      <c r="H121" s="301"/>
      <c r="I121" s="301"/>
      <c r="J121" s="301"/>
      <c r="K121" s="301"/>
      <c r="L121" s="301"/>
      <c r="M121" s="301"/>
      <c r="N121" s="301"/>
      <c r="O121" s="301"/>
    </row>
    <row r="122" spans="1:15" ht="15.75" thickBot="1" x14ac:dyDescent="0.3">
      <c r="A122" s="61" t="s">
        <v>226</v>
      </c>
      <c r="B122" s="510"/>
      <c r="C122" s="511"/>
      <c r="D122" s="60"/>
      <c r="E122" s="60"/>
      <c r="F122" s="60"/>
      <c r="G122" s="60"/>
      <c r="H122" s="60"/>
      <c r="I122" s="60"/>
      <c r="J122" s="60"/>
      <c r="K122" s="60"/>
      <c r="L122" s="60"/>
      <c r="M122" s="60"/>
      <c r="N122" s="60"/>
      <c r="O122" s="60"/>
    </row>
    <row r="123" spans="1:15" x14ac:dyDescent="0.25">
      <c r="A123" s="28"/>
      <c r="B123" s="28"/>
      <c r="C123" s="54" t="s">
        <v>208</v>
      </c>
      <c r="D123" s="57"/>
      <c r="E123" s="192"/>
      <c r="F123" s="192"/>
      <c r="G123" s="192"/>
      <c r="H123" s="192"/>
      <c r="I123" s="192"/>
      <c r="J123" s="192"/>
      <c r="K123" s="192"/>
      <c r="L123" s="192"/>
      <c r="M123" s="192"/>
      <c r="N123" s="192"/>
      <c r="O123" s="192"/>
    </row>
    <row r="124" spans="1:15" x14ac:dyDescent="0.25">
      <c r="A124" s="28"/>
      <c r="B124" s="28"/>
      <c r="C124" s="54" t="s">
        <v>209</v>
      </c>
      <c r="D124" s="297"/>
      <c r="E124" s="297"/>
      <c r="F124" s="297"/>
      <c r="G124" s="297"/>
      <c r="H124" s="297"/>
      <c r="I124" s="297"/>
      <c r="J124" s="297"/>
      <c r="K124" s="297"/>
      <c r="L124" s="297"/>
      <c r="M124" s="297"/>
      <c r="N124" s="297"/>
      <c r="O124" s="297"/>
    </row>
    <row r="125" spans="1:15" x14ac:dyDescent="0.25">
      <c r="A125" s="28"/>
      <c r="B125" s="28"/>
      <c r="C125" s="54" t="s">
        <v>205</v>
      </c>
      <c r="D125" s="8">
        <f>D123/100*D124</f>
        <v>0</v>
      </c>
      <c r="E125" s="8">
        <f t="shared" ref="E125:O125" si="35">E123/100*E124</f>
        <v>0</v>
      </c>
      <c r="F125" s="8">
        <f t="shared" si="35"/>
        <v>0</v>
      </c>
      <c r="G125" s="8">
        <f t="shared" si="35"/>
        <v>0</v>
      </c>
      <c r="H125" s="8">
        <f t="shared" si="35"/>
        <v>0</v>
      </c>
      <c r="I125" s="8">
        <f t="shared" si="35"/>
        <v>0</v>
      </c>
      <c r="J125" s="8">
        <f t="shared" si="35"/>
        <v>0</v>
      </c>
      <c r="K125" s="8">
        <f t="shared" si="35"/>
        <v>0</v>
      </c>
      <c r="L125" s="8">
        <f t="shared" si="35"/>
        <v>0</v>
      </c>
      <c r="M125" s="8">
        <f t="shared" si="35"/>
        <v>0</v>
      </c>
      <c r="N125" s="8">
        <f t="shared" si="35"/>
        <v>0</v>
      </c>
      <c r="O125" s="8">
        <f t="shared" si="35"/>
        <v>0</v>
      </c>
    </row>
    <row r="126" spans="1:15" x14ac:dyDescent="0.25">
      <c r="A126" s="28"/>
      <c r="B126" s="28"/>
      <c r="C126" s="54" t="s">
        <v>207</v>
      </c>
      <c r="D126" s="51">
        <v>95</v>
      </c>
      <c r="E126" s="51">
        <f>D126</f>
        <v>95</v>
      </c>
      <c r="F126" s="51">
        <f t="shared" ref="F126:O126" si="36">E126</f>
        <v>95</v>
      </c>
      <c r="G126" s="51">
        <f t="shared" si="36"/>
        <v>95</v>
      </c>
      <c r="H126" s="51">
        <f t="shared" si="36"/>
        <v>95</v>
      </c>
      <c r="I126" s="51">
        <f t="shared" si="36"/>
        <v>95</v>
      </c>
      <c r="J126" s="51">
        <f t="shared" si="36"/>
        <v>95</v>
      </c>
      <c r="K126" s="51">
        <f t="shared" si="36"/>
        <v>95</v>
      </c>
      <c r="L126" s="51">
        <f t="shared" si="36"/>
        <v>95</v>
      </c>
      <c r="M126" s="51">
        <f t="shared" si="36"/>
        <v>95</v>
      </c>
      <c r="N126" s="51">
        <f t="shared" si="36"/>
        <v>95</v>
      </c>
      <c r="O126" s="51">
        <f t="shared" si="36"/>
        <v>95</v>
      </c>
    </row>
    <row r="127" spans="1:15" x14ac:dyDescent="0.25">
      <c r="C127" s="54" t="s">
        <v>583</v>
      </c>
      <c r="D127" s="303">
        <f>$D$9*D125</f>
        <v>0</v>
      </c>
      <c r="E127" s="303">
        <f>$E$9*E125</f>
        <v>0</v>
      </c>
      <c r="F127" s="303">
        <f>$F$9*F125</f>
        <v>0</v>
      </c>
      <c r="G127" s="303">
        <f>$G$9*G125</f>
        <v>0</v>
      </c>
      <c r="H127" s="303">
        <f>$H$9*H125</f>
        <v>0</v>
      </c>
      <c r="I127" s="303">
        <f>$I$9*I125</f>
        <v>0</v>
      </c>
      <c r="J127" s="303">
        <f>$J$9*J125</f>
        <v>0</v>
      </c>
      <c r="K127" s="303">
        <f>$K$9*K125</f>
        <v>0</v>
      </c>
      <c r="L127" s="303">
        <f>$L$9*L125</f>
        <v>0</v>
      </c>
      <c r="M127" s="303">
        <f>$M$9*M125</f>
        <v>0</v>
      </c>
      <c r="N127" s="303">
        <f>$N$9*N125</f>
        <v>0</v>
      </c>
      <c r="O127" s="303">
        <f>$O$9*O125</f>
        <v>0</v>
      </c>
    </row>
    <row r="128" spans="1:15" ht="15.75" thickBot="1" x14ac:dyDescent="0.3">
      <c r="C128" s="54" t="s">
        <v>584</v>
      </c>
      <c r="D128" s="301"/>
      <c r="E128" s="301"/>
      <c r="F128" s="301"/>
      <c r="G128" s="301"/>
      <c r="H128" s="301"/>
      <c r="I128" s="301"/>
      <c r="J128" s="301"/>
      <c r="K128" s="301"/>
      <c r="L128" s="301"/>
      <c r="M128" s="301"/>
      <c r="N128" s="301"/>
      <c r="O128" s="301"/>
    </row>
    <row r="129" spans="1:15" ht="15.75" thickBot="1" x14ac:dyDescent="0.3">
      <c r="A129" s="61" t="s">
        <v>227</v>
      </c>
      <c r="B129" s="510"/>
      <c r="C129" s="511"/>
      <c r="D129" s="60"/>
      <c r="E129" s="60"/>
      <c r="F129" s="60"/>
      <c r="G129" s="60"/>
      <c r="H129" s="60"/>
      <c r="I129" s="60"/>
      <c r="J129" s="60"/>
      <c r="K129" s="60"/>
      <c r="L129" s="60"/>
      <c r="M129" s="60"/>
      <c r="N129" s="60"/>
      <c r="O129" s="60"/>
    </row>
    <row r="130" spans="1:15" x14ac:dyDescent="0.25">
      <c r="A130" s="28"/>
      <c r="B130" s="28"/>
      <c r="C130" s="54" t="s">
        <v>208</v>
      </c>
      <c r="D130" s="57"/>
      <c r="E130" s="192"/>
      <c r="F130" s="192"/>
      <c r="G130" s="192"/>
      <c r="H130" s="192"/>
      <c r="I130" s="192"/>
      <c r="J130" s="192"/>
      <c r="K130" s="192"/>
      <c r="L130" s="192"/>
      <c r="M130" s="192"/>
      <c r="N130" s="192"/>
      <c r="O130" s="192"/>
    </row>
    <row r="131" spans="1:15" x14ac:dyDescent="0.25">
      <c r="A131" s="28"/>
      <c r="B131" s="28"/>
      <c r="C131" s="54" t="s">
        <v>209</v>
      </c>
      <c r="D131" s="297"/>
      <c r="E131" s="297"/>
      <c r="F131" s="297"/>
      <c r="G131" s="297"/>
      <c r="H131" s="297"/>
      <c r="I131" s="297"/>
      <c r="J131" s="297"/>
      <c r="K131" s="297"/>
      <c r="L131" s="297"/>
      <c r="M131" s="297"/>
      <c r="N131" s="297"/>
      <c r="O131" s="297"/>
    </row>
    <row r="132" spans="1:15" x14ac:dyDescent="0.25">
      <c r="A132" s="28"/>
      <c r="B132" s="28"/>
      <c r="C132" s="54" t="s">
        <v>205</v>
      </c>
      <c r="D132" s="8">
        <f>D130/100*D131</f>
        <v>0</v>
      </c>
      <c r="E132" s="8">
        <f t="shared" ref="E132:O132" si="37">E130/100*E131</f>
        <v>0</v>
      </c>
      <c r="F132" s="8">
        <f t="shared" si="37"/>
        <v>0</v>
      </c>
      <c r="G132" s="8">
        <f t="shared" si="37"/>
        <v>0</v>
      </c>
      <c r="H132" s="8">
        <f t="shared" si="37"/>
        <v>0</v>
      </c>
      <c r="I132" s="8">
        <f t="shared" si="37"/>
        <v>0</v>
      </c>
      <c r="J132" s="8">
        <f t="shared" si="37"/>
        <v>0</v>
      </c>
      <c r="K132" s="8">
        <f t="shared" si="37"/>
        <v>0</v>
      </c>
      <c r="L132" s="8">
        <f t="shared" si="37"/>
        <v>0</v>
      </c>
      <c r="M132" s="8">
        <f t="shared" si="37"/>
        <v>0</v>
      </c>
      <c r="N132" s="8">
        <f t="shared" si="37"/>
        <v>0</v>
      </c>
      <c r="O132" s="8">
        <f t="shared" si="37"/>
        <v>0</v>
      </c>
    </row>
    <row r="133" spans="1:15" x14ac:dyDescent="0.25">
      <c r="A133" s="28"/>
      <c r="B133" s="28"/>
      <c r="C133" s="54" t="s">
        <v>207</v>
      </c>
      <c r="D133" s="51">
        <v>95</v>
      </c>
      <c r="E133" s="51">
        <f>D133</f>
        <v>95</v>
      </c>
      <c r="F133" s="51">
        <f t="shared" ref="F133:O133" si="38">E133</f>
        <v>95</v>
      </c>
      <c r="G133" s="51">
        <f t="shared" si="38"/>
        <v>95</v>
      </c>
      <c r="H133" s="51">
        <f t="shared" si="38"/>
        <v>95</v>
      </c>
      <c r="I133" s="51">
        <f t="shared" si="38"/>
        <v>95</v>
      </c>
      <c r="J133" s="51">
        <f t="shared" si="38"/>
        <v>95</v>
      </c>
      <c r="K133" s="51">
        <f t="shared" si="38"/>
        <v>95</v>
      </c>
      <c r="L133" s="51">
        <f t="shared" si="38"/>
        <v>95</v>
      </c>
      <c r="M133" s="51">
        <f t="shared" si="38"/>
        <v>95</v>
      </c>
      <c r="N133" s="51">
        <f t="shared" si="38"/>
        <v>95</v>
      </c>
      <c r="O133" s="51">
        <f t="shared" si="38"/>
        <v>95</v>
      </c>
    </row>
    <row r="134" spans="1:15" x14ac:dyDescent="0.25">
      <c r="C134" s="54" t="s">
        <v>583</v>
      </c>
      <c r="D134" s="303">
        <f>$D$9*D132</f>
        <v>0</v>
      </c>
      <c r="E134" s="303">
        <f>$E$9*E132</f>
        <v>0</v>
      </c>
      <c r="F134" s="303">
        <f>$F$9*F132</f>
        <v>0</v>
      </c>
      <c r="G134" s="303">
        <f>$G$9*G132</f>
        <v>0</v>
      </c>
      <c r="H134" s="303">
        <f>$H$9*H132</f>
        <v>0</v>
      </c>
      <c r="I134" s="303">
        <f>$I$9*I132</f>
        <v>0</v>
      </c>
      <c r="J134" s="303">
        <f>$J$9*J132</f>
        <v>0</v>
      </c>
      <c r="K134" s="303">
        <f>$K$9*K132</f>
        <v>0</v>
      </c>
      <c r="L134" s="303">
        <f>$L$9*L132</f>
        <v>0</v>
      </c>
      <c r="M134" s="303">
        <f>$M$9*M132</f>
        <v>0</v>
      </c>
      <c r="N134" s="303">
        <f>$N$9*N132</f>
        <v>0</v>
      </c>
      <c r="O134" s="303">
        <f>$O$9*O132</f>
        <v>0</v>
      </c>
    </row>
    <row r="135" spans="1:15" ht="15.75" thickBot="1" x14ac:dyDescent="0.3">
      <c r="C135" s="54" t="s">
        <v>584</v>
      </c>
      <c r="D135" s="301"/>
      <c r="E135" s="301"/>
      <c r="F135" s="301"/>
      <c r="G135" s="301"/>
      <c r="H135" s="301"/>
      <c r="I135" s="301"/>
      <c r="J135" s="301"/>
      <c r="K135" s="301"/>
      <c r="L135" s="301"/>
      <c r="M135" s="301"/>
      <c r="N135" s="301"/>
      <c r="O135" s="301"/>
    </row>
    <row r="136" spans="1:15" ht="15.75" thickBot="1" x14ac:dyDescent="0.3">
      <c r="A136" s="61" t="s">
        <v>228</v>
      </c>
      <c r="B136" s="510"/>
      <c r="C136" s="511"/>
      <c r="D136" s="60"/>
      <c r="E136" s="60"/>
      <c r="F136" s="60"/>
      <c r="G136" s="60"/>
      <c r="H136" s="60"/>
      <c r="I136" s="60"/>
      <c r="J136" s="60"/>
      <c r="K136" s="60"/>
      <c r="L136" s="60"/>
      <c r="M136" s="60"/>
      <c r="N136" s="60"/>
      <c r="O136" s="60"/>
    </row>
    <row r="137" spans="1:15" x14ac:dyDescent="0.25">
      <c r="A137" s="28"/>
      <c r="B137" s="28"/>
      <c r="C137" s="54" t="s">
        <v>208</v>
      </c>
      <c r="D137" s="57"/>
      <c r="E137" s="192"/>
      <c r="F137" s="192"/>
      <c r="G137" s="192"/>
      <c r="H137" s="192"/>
      <c r="I137" s="192"/>
      <c r="J137" s="192"/>
      <c r="K137" s="192"/>
      <c r="L137" s="192"/>
      <c r="M137" s="192"/>
      <c r="N137" s="192"/>
      <c r="O137" s="192"/>
    </row>
    <row r="138" spans="1:15" x14ac:dyDescent="0.25">
      <c r="A138" s="28"/>
      <c r="B138" s="28"/>
      <c r="C138" s="54" t="s">
        <v>209</v>
      </c>
      <c r="D138" s="297"/>
      <c r="E138" s="297"/>
      <c r="F138" s="297"/>
      <c r="G138" s="297"/>
      <c r="H138" s="297"/>
      <c r="I138" s="297"/>
      <c r="J138" s="297"/>
      <c r="K138" s="297"/>
      <c r="L138" s="297"/>
      <c r="M138" s="297"/>
      <c r="N138" s="297"/>
      <c r="O138" s="297"/>
    </row>
    <row r="139" spans="1:15" x14ac:dyDescent="0.25">
      <c r="A139" s="28"/>
      <c r="B139" s="28"/>
      <c r="C139" s="54" t="s">
        <v>205</v>
      </c>
      <c r="D139" s="8">
        <f>D137/100*D138</f>
        <v>0</v>
      </c>
      <c r="E139" s="8">
        <f t="shared" ref="E139:O139" si="39">E137/100*E138</f>
        <v>0</v>
      </c>
      <c r="F139" s="8">
        <f t="shared" si="39"/>
        <v>0</v>
      </c>
      <c r="G139" s="8">
        <f t="shared" si="39"/>
        <v>0</v>
      </c>
      <c r="H139" s="8">
        <f t="shared" si="39"/>
        <v>0</v>
      </c>
      <c r="I139" s="8">
        <f t="shared" si="39"/>
        <v>0</v>
      </c>
      <c r="J139" s="8">
        <f t="shared" si="39"/>
        <v>0</v>
      </c>
      <c r="K139" s="8">
        <f t="shared" si="39"/>
        <v>0</v>
      </c>
      <c r="L139" s="8">
        <f t="shared" si="39"/>
        <v>0</v>
      </c>
      <c r="M139" s="8">
        <f t="shared" si="39"/>
        <v>0</v>
      </c>
      <c r="N139" s="8">
        <f t="shared" si="39"/>
        <v>0</v>
      </c>
      <c r="O139" s="8">
        <f t="shared" si="39"/>
        <v>0</v>
      </c>
    </row>
    <row r="140" spans="1:15" x14ac:dyDescent="0.25">
      <c r="A140" s="28"/>
      <c r="B140" s="28"/>
      <c r="C140" s="54" t="s">
        <v>207</v>
      </c>
      <c r="D140" s="51">
        <v>95</v>
      </c>
      <c r="E140" s="51">
        <f>D140</f>
        <v>95</v>
      </c>
      <c r="F140" s="51">
        <f t="shared" ref="F140:O140" si="40">E140</f>
        <v>95</v>
      </c>
      <c r="G140" s="51">
        <f t="shared" si="40"/>
        <v>95</v>
      </c>
      <c r="H140" s="51">
        <f t="shared" si="40"/>
        <v>95</v>
      </c>
      <c r="I140" s="51">
        <f t="shared" si="40"/>
        <v>95</v>
      </c>
      <c r="J140" s="51">
        <f t="shared" si="40"/>
        <v>95</v>
      </c>
      <c r="K140" s="51">
        <f t="shared" si="40"/>
        <v>95</v>
      </c>
      <c r="L140" s="51">
        <f t="shared" si="40"/>
        <v>95</v>
      </c>
      <c r="M140" s="51">
        <f t="shared" si="40"/>
        <v>95</v>
      </c>
      <c r="N140" s="51">
        <f t="shared" si="40"/>
        <v>95</v>
      </c>
      <c r="O140" s="51">
        <f t="shared" si="40"/>
        <v>95</v>
      </c>
    </row>
    <row r="141" spans="1:15" x14ac:dyDescent="0.25">
      <c r="C141" s="54" t="s">
        <v>583</v>
      </c>
      <c r="D141" s="303">
        <f>$D$9*D139</f>
        <v>0</v>
      </c>
      <c r="E141" s="303">
        <f>$E$9*E139</f>
        <v>0</v>
      </c>
      <c r="F141" s="303">
        <f>$F$9*F139</f>
        <v>0</v>
      </c>
      <c r="G141" s="303">
        <f>$G$9*G139</f>
        <v>0</v>
      </c>
      <c r="H141" s="303">
        <f>$H$9*H139</f>
        <v>0</v>
      </c>
      <c r="I141" s="303">
        <f>$I$9*I139</f>
        <v>0</v>
      </c>
      <c r="J141" s="303">
        <f>$J$9*J139</f>
        <v>0</v>
      </c>
      <c r="K141" s="303">
        <f>$K$9*K139</f>
        <v>0</v>
      </c>
      <c r="L141" s="303">
        <f>$L$9*L139</f>
        <v>0</v>
      </c>
      <c r="M141" s="303">
        <f>$M$9*M139</f>
        <v>0</v>
      </c>
      <c r="N141" s="303">
        <f>$N$9*N139</f>
        <v>0</v>
      </c>
      <c r="O141" s="303">
        <f>$O$9*O139</f>
        <v>0</v>
      </c>
    </row>
    <row r="142" spans="1:15" ht="15.75" thickBot="1" x14ac:dyDescent="0.3">
      <c r="C142" s="54" t="s">
        <v>584</v>
      </c>
      <c r="D142" s="301"/>
      <c r="E142" s="301"/>
      <c r="F142" s="301"/>
      <c r="G142" s="301"/>
      <c r="H142" s="301"/>
      <c r="I142" s="301"/>
      <c r="J142" s="301"/>
      <c r="K142" s="301"/>
      <c r="L142" s="301"/>
      <c r="M142" s="301"/>
      <c r="N142" s="301"/>
      <c r="O142" s="301"/>
    </row>
    <row r="143" spans="1:15" ht="15.75" thickBot="1" x14ac:dyDescent="0.3">
      <c r="A143" s="61" t="s">
        <v>229</v>
      </c>
      <c r="B143" s="510"/>
      <c r="C143" s="511"/>
      <c r="D143" s="60"/>
      <c r="E143" s="60"/>
      <c r="F143" s="60"/>
      <c r="G143" s="60"/>
      <c r="H143" s="60"/>
      <c r="I143" s="60"/>
      <c r="J143" s="60"/>
      <c r="K143" s="60"/>
      <c r="L143" s="60"/>
      <c r="M143" s="60"/>
      <c r="N143" s="60"/>
      <c r="O143" s="60"/>
    </row>
    <row r="144" spans="1:15" x14ac:dyDescent="0.25">
      <c r="A144" s="28"/>
      <c r="B144" s="28"/>
      <c r="C144" s="54" t="s">
        <v>208</v>
      </c>
      <c r="D144" s="57"/>
      <c r="E144" s="192"/>
      <c r="F144" s="192"/>
      <c r="G144" s="192"/>
      <c r="H144" s="192"/>
      <c r="I144" s="192"/>
      <c r="J144" s="192"/>
      <c r="K144" s="192"/>
      <c r="L144" s="192"/>
      <c r="M144" s="192"/>
      <c r="N144" s="192"/>
      <c r="O144" s="192"/>
    </row>
    <row r="145" spans="1:15" x14ac:dyDescent="0.25">
      <c r="A145" s="28"/>
      <c r="B145" s="28"/>
      <c r="C145" s="54" t="s">
        <v>209</v>
      </c>
      <c r="D145" s="297"/>
      <c r="E145" s="297"/>
      <c r="F145" s="297"/>
      <c r="G145" s="297"/>
      <c r="H145" s="297"/>
      <c r="I145" s="297"/>
      <c r="J145" s="297"/>
      <c r="K145" s="297"/>
      <c r="L145" s="297"/>
      <c r="M145" s="297"/>
      <c r="N145" s="297"/>
      <c r="O145" s="297"/>
    </row>
    <row r="146" spans="1:15" x14ac:dyDescent="0.25">
      <c r="A146" s="28"/>
      <c r="B146" s="28"/>
      <c r="C146" s="54" t="s">
        <v>205</v>
      </c>
      <c r="D146" s="8">
        <f>D144/100*D145</f>
        <v>0</v>
      </c>
      <c r="E146" s="8">
        <f t="shared" ref="E146:O146" si="41">E144/100*E145</f>
        <v>0</v>
      </c>
      <c r="F146" s="8">
        <f t="shared" si="41"/>
        <v>0</v>
      </c>
      <c r="G146" s="8">
        <f t="shared" si="41"/>
        <v>0</v>
      </c>
      <c r="H146" s="8">
        <f t="shared" si="41"/>
        <v>0</v>
      </c>
      <c r="I146" s="8">
        <f t="shared" si="41"/>
        <v>0</v>
      </c>
      <c r="J146" s="8">
        <f t="shared" si="41"/>
        <v>0</v>
      </c>
      <c r="K146" s="8">
        <f t="shared" si="41"/>
        <v>0</v>
      </c>
      <c r="L146" s="8">
        <f t="shared" si="41"/>
        <v>0</v>
      </c>
      <c r="M146" s="8">
        <f t="shared" si="41"/>
        <v>0</v>
      </c>
      <c r="N146" s="8">
        <f t="shared" si="41"/>
        <v>0</v>
      </c>
      <c r="O146" s="8">
        <f t="shared" si="41"/>
        <v>0</v>
      </c>
    </row>
    <row r="147" spans="1:15" x14ac:dyDescent="0.25">
      <c r="A147" s="28"/>
      <c r="B147" s="28"/>
      <c r="C147" s="54" t="s">
        <v>207</v>
      </c>
      <c r="D147" s="51">
        <v>95</v>
      </c>
      <c r="E147" s="51">
        <f>D147</f>
        <v>95</v>
      </c>
      <c r="F147" s="51">
        <f t="shared" ref="F147:O147" si="42">E147</f>
        <v>95</v>
      </c>
      <c r="G147" s="51">
        <f t="shared" si="42"/>
        <v>95</v>
      </c>
      <c r="H147" s="51">
        <f t="shared" si="42"/>
        <v>95</v>
      </c>
      <c r="I147" s="51">
        <f t="shared" si="42"/>
        <v>95</v>
      </c>
      <c r="J147" s="51">
        <f t="shared" si="42"/>
        <v>95</v>
      </c>
      <c r="K147" s="51">
        <f t="shared" si="42"/>
        <v>95</v>
      </c>
      <c r="L147" s="51">
        <f t="shared" si="42"/>
        <v>95</v>
      </c>
      <c r="M147" s="51">
        <f t="shared" si="42"/>
        <v>95</v>
      </c>
      <c r="N147" s="51">
        <f t="shared" si="42"/>
        <v>95</v>
      </c>
      <c r="O147" s="51">
        <f t="shared" si="42"/>
        <v>95</v>
      </c>
    </row>
    <row r="148" spans="1:15" x14ac:dyDescent="0.25">
      <c r="C148" s="54" t="s">
        <v>583</v>
      </c>
      <c r="D148" s="303">
        <f>$D$9*D146</f>
        <v>0</v>
      </c>
      <c r="E148" s="303">
        <f>$E$9*E146</f>
        <v>0</v>
      </c>
      <c r="F148" s="303">
        <f>$F$9*F146</f>
        <v>0</v>
      </c>
      <c r="G148" s="303">
        <f>$G$9*G146</f>
        <v>0</v>
      </c>
      <c r="H148" s="303">
        <f>$H$9*H146</f>
        <v>0</v>
      </c>
      <c r="I148" s="303">
        <f>$I$9*I146</f>
        <v>0</v>
      </c>
      <c r="J148" s="303">
        <f>$J$9*J146</f>
        <v>0</v>
      </c>
      <c r="K148" s="303">
        <f>$K$9*K146</f>
        <v>0</v>
      </c>
      <c r="L148" s="303">
        <f>$L$9*L146</f>
        <v>0</v>
      </c>
      <c r="M148" s="303">
        <f>$M$9*M146</f>
        <v>0</v>
      </c>
      <c r="N148" s="303">
        <f>$N$9*N146</f>
        <v>0</v>
      </c>
      <c r="O148" s="303">
        <f>$O$9*O146</f>
        <v>0</v>
      </c>
    </row>
    <row r="149" spans="1:15" ht="15.75" thickBot="1" x14ac:dyDescent="0.3">
      <c r="C149" s="54" t="s">
        <v>584</v>
      </c>
      <c r="D149" s="301"/>
      <c r="E149" s="301"/>
      <c r="F149" s="301"/>
      <c r="G149" s="301"/>
      <c r="H149" s="301"/>
      <c r="I149" s="301"/>
      <c r="J149" s="301"/>
      <c r="K149" s="301"/>
      <c r="L149" s="301"/>
      <c r="M149" s="301"/>
      <c r="N149" s="301"/>
      <c r="O149" s="301"/>
    </row>
    <row r="150" spans="1:15" ht="15.75" thickBot="1" x14ac:dyDescent="0.3">
      <c r="A150" s="61" t="s">
        <v>230</v>
      </c>
      <c r="B150" s="510"/>
      <c r="C150" s="511"/>
      <c r="D150" s="60"/>
      <c r="E150" s="60"/>
      <c r="F150" s="60"/>
      <c r="G150" s="60"/>
      <c r="H150" s="60"/>
      <c r="I150" s="60"/>
      <c r="J150" s="60"/>
      <c r="K150" s="60"/>
      <c r="L150" s="60"/>
      <c r="M150" s="60"/>
      <c r="N150" s="60"/>
      <c r="O150" s="60"/>
    </row>
    <row r="151" spans="1:15" x14ac:dyDescent="0.25">
      <c r="A151" s="28"/>
      <c r="B151" s="28"/>
      <c r="C151" s="54" t="s">
        <v>208</v>
      </c>
      <c r="D151" s="57"/>
      <c r="E151" s="192"/>
      <c r="F151" s="192"/>
      <c r="G151" s="192"/>
      <c r="H151" s="192"/>
      <c r="I151" s="192"/>
      <c r="J151" s="192"/>
      <c r="K151" s="192"/>
      <c r="L151" s="192"/>
      <c r="M151" s="192"/>
      <c r="N151" s="192"/>
      <c r="O151" s="192"/>
    </row>
    <row r="152" spans="1:15" x14ac:dyDescent="0.25">
      <c r="A152" s="28"/>
      <c r="B152" s="28"/>
      <c r="C152" s="54" t="s">
        <v>209</v>
      </c>
      <c r="D152" s="297"/>
      <c r="E152" s="297"/>
      <c r="F152" s="297"/>
      <c r="G152" s="297"/>
      <c r="H152" s="297"/>
      <c r="I152" s="297"/>
      <c r="J152" s="297"/>
      <c r="K152" s="297"/>
      <c r="L152" s="297"/>
      <c r="M152" s="297"/>
      <c r="N152" s="297"/>
      <c r="O152" s="297"/>
    </row>
    <row r="153" spans="1:15" x14ac:dyDescent="0.25">
      <c r="A153" s="28"/>
      <c r="B153" s="28"/>
      <c r="C153" s="54" t="s">
        <v>205</v>
      </c>
      <c r="D153" s="8">
        <f>D151/100*D152</f>
        <v>0</v>
      </c>
      <c r="E153" s="8">
        <f t="shared" ref="E153:O153" si="43">E151/100*E152</f>
        <v>0</v>
      </c>
      <c r="F153" s="8">
        <f t="shared" si="43"/>
        <v>0</v>
      </c>
      <c r="G153" s="8">
        <f t="shared" si="43"/>
        <v>0</v>
      </c>
      <c r="H153" s="8">
        <f t="shared" si="43"/>
        <v>0</v>
      </c>
      <c r="I153" s="8">
        <f t="shared" si="43"/>
        <v>0</v>
      </c>
      <c r="J153" s="8">
        <f t="shared" si="43"/>
        <v>0</v>
      </c>
      <c r="K153" s="8">
        <f t="shared" si="43"/>
        <v>0</v>
      </c>
      <c r="L153" s="8">
        <f t="shared" si="43"/>
        <v>0</v>
      </c>
      <c r="M153" s="8">
        <f t="shared" si="43"/>
        <v>0</v>
      </c>
      <c r="N153" s="8">
        <f t="shared" si="43"/>
        <v>0</v>
      </c>
      <c r="O153" s="8">
        <f t="shared" si="43"/>
        <v>0</v>
      </c>
    </row>
    <row r="154" spans="1:15" x14ac:dyDescent="0.25">
      <c r="A154" s="28"/>
      <c r="B154" s="28"/>
      <c r="C154" s="54" t="s">
        <v>207</v>
      </c>
      <c r="D154" s="51">
        <v>95</v>
      </c>
      <c r="E154" s="51">
        <f>D154</f>
        <v>95</v>
      </c>
      <c r="F154" s="51">
        <f t="shared" ref="F154:O154" si="44">E154</f>
        <v>95</v>
      </c>
      <c r="G154" s="51">
        <f t="shared" si="44"/>
        <v>95</v>
      </c>
      <c r="H154" s="51">
        <f t="shared" si="44"/>
        <v>95</v>
      </c>
      <c r="I154" s="51">
        <f t="shared" si="44"/>
        <v>95</v>
      </c>
      <c r="J154" s="51">
        <f t="shared" si="44"/>
        <v>95</v>
      </c>
      <c r="K154" s="51">
        <f t="shared" si="44"/>
        <v>95</v>
      </c>
      <c r="L154" s="51">
        <f t="shared" si="44"/>
        <v>95</v>
      </c>
      <c r="M154" s="51">
        <f t="shared" si="44"/>
        <v>95</v>
      </c>
      <c r="N154" s="51">
        <f t="shared" si="44"/>
        <v>95</v>
      </c>
      <c r="O154" s="51">
        <f t="shared" si="44"/>
        <v>95</v>
      </c>
    </row>
    <row r="155" spans="1:15" x14ac:dyDescent="0.25">
      <c r="C155" s="54" t="s">
        <v>583</v>
      </c>
      <c r="D155" s="303">
        <f>$D$9*D153</f>
        <v>0</v>
      </c>
      <c r="E155" s="303">
        <f>$E$9*E153</f>
        <v>0</v>
      </c>
      <c r="F155" s="303">
        <f>$F$9*F153</f>
        <v>0</v>
      </c>
      <c r="G155" s="303">
        <f>$G$9*G153</f>
        <v>0</v>
      </c>
      <c r="H155" s="303">
        <f>$H$9*H153</f>
        <v>0</v>
      </c>
      <c r="I155" s="303">
        <f>$I$9*I153</f>
        <v>0</v>
      </c>
      <c r="J155" s="303">
        <f>$J$9*J153</f>
        <v>0</v>
      </c>
      <c r="K155" s="303">
        <f>$K$9*K153</f>
        <v>0</v>
      </c>
      <c r="L155" s="303">
        <f>$L$9*L153</f>
        <v>0</v>
      </c>
      <c r="M155" s="303">
        <f>$M$9*M153</f>
        <v>0</v>
      </c>
      <c r="N155" s="303">
        <f>$N$9*N153</f>
        <v>0</v>
      </c>
      <c r="O155" s="303">
        <f>$O$9*O153</f>
        <v>0</v>
      </c>
    </row>
    <row r="156" spans="1:15" ht="15.75" thickBot="1" x14ac:dyDescent="0.3">
      <c r="C156" s="54" t="s">
        <v>584</v>
      </c>
      <c r="D156" s="301">
        <v>530</v>
      </c>
      <c r="E156" s="301">
        <v>530</v>
      </c>
      <c r="F156" s="301">
        <v>530</v>
      </c>
      <c r="G156" s="301">
        <v>530</v>
      </c>
      <c r="H156" s="301">
        <v>530</v>
      </c>
      <c r="I156" s="301">
        <v>530</v>
      </c>
      <c r="J156" s="301">
        <v>1700</v>
      </c>
      <c r="K156" s="301"/>
      <c r="L156" s="301">
        <v>1700</v>
      </c>
      <c r="M156" s="301"/>
      <c r="N156" s="301">
        <v>1700</v>
      </c>
      <c r="O156" s="301">
        <v>1700</v>
      </c>
    </row>
    <row r="157" spans="1:15" ht="15.75" thickBot="1" x14ac:dyDescent="0.3">
      <c r="A157" s="61" t="s">
        <v>231</v>
      </c>
      <c r="B157" s="510"/>
      <c r="C157" s="511"/>
      <c r="D157" s="60"/>
      <c r="E157" s="60"/>
      <c r="F157" s="60"/>
      <c r="G157" s="60"/>
      <c r="H157" s="60"/>
      <c r="I157" s="60"/>
      <c r="J157" s="60"/>
      <c r="K157" s="60"/>
      <c r="L157" s="60"/>
      <c r="M157" s="60"/>
      <c r="N157" s="60"/>
      <c r="O157" s="60"/>
    </row>
    <row r="158" spans="1:15" x14ac:dyDescent="0.25">
      <c r="A158" s="28"/>
      <c r="B158" s="28"/>
      <c r="C158" s="54" t="s">
        <v>208</v>
      </c>
      <c r="D158" s="57"/>
      <c r="E158" s="192"/>
      <c r="F158" s="192"/>
      <c r="G158" s="192"/>
      <c r="H158" s="192"/>
      <c r="I158" s="192"/>
      <c r="J158" s="192"/>
      <c r="K158" s="192"/>
      <c r="L158" s="192"/>
      <c r="M158" s="192"/>
      <c r="N158" s="192"/>
      <c r="O158" s="192"/>
    </row>
    <row r="159" spans="1:15" x14ac:dyDescent="0.25">
      <c r="A159" s="28"/>
      <c r="B159" s="28"/>
      <c r="C159" s="54" t="s">
        <v>209</v>
      </c>
      <c r="D159" s="297"/>
      <c r="E159" s="297"/>
      <c r="F159" s="297"/>
      <c r="G159" s="297"/>
      <c r="H159" s="297"/>
      <c r="I159" s="297"/>
      <c r="J159" s="297"/>
      <c r="K159" s="297"/>
      <c r="L159" s="297"/>
      <c r="M159" s="297"/>
      <c r="N159" s="297"/>
      <c r="O159" s="297"/>
    </row>
    <row r="160" spans="1:15" x14ac:dyDescent="0.25">
      <c r="A160" s="28"/>
      <c r="B160" s="28"/>
      <c r="C160" s="54" t="s">
        <v>205</v>
      </c>
      <c r="D160" s="8">
        <f>D158/100*D159</f>
        <v>0</v>
      </c>
      <c r="E160" s="8">
        <f t="shared" ref="E160:O160" si="45">E158/100*E159</f>
        <v>0</v>
      </c>
      <c r="F160" s="8">
        <f t="shared" si="45"/>
        <v>0</v>
      </c>
      <c r="G160" s="8">
        <f t="shared" si="45"/>
        <v>0</v>
      </c>
      <c r="H160" s="8">
        <f t="shared" si="45"/>
        <v>0</v>
      </c>
      <c r="I160" s="8">
        <f t="shared" si="45"/>
        <v>0</v>
      </c>
      <c r="J160" s="8">
        <f t="shared" si="45"/>
        <v>0</v>
      </c>
      <c r="K160" s="8">
        <f t="shared" si="45"/>
        <v>0</v>
      </c>
      <c r="L160" s="8">
        <f t="shared" si="45"/>
        <v>0</v>
      </c>
      <c r="M160" s="8">
        <f t="shared" si="45"/>
        <v>0</v>
      </c>
      <c r="N160" s="8">
        <f t="shared" si="45"/>
        <v>0</v>
      </c>
      <c r="O160" s="8">
        <f t="shared" si="45"/>
        <v>0</v>
      </c>
    </row>
    <row r="161" spans="1:17" x14ac:dyDescent="0.25">
      <c r="A161" s="28"/>
      <c r="B161" s="28"/>
      <c r="C161" s="54" t="s">
        <v>207</v>
      </c>
      <c r="D161" s="51">
        <v>95</v>
      </c>
      <c r="E161" s="51">
        <f>D161</f>
        <v>95</v>
      </c>
      <c r="F161" s="51">
        <f t="shared" ref="F161:O161" si="46">E161</f>
        <v>95</v>
      </c>
      <c r="G161" s="51">
        <f t="shared" si="46"/>
        <v>95</v>
      </c>
      <c r="H161" s="51">
        <f t="shared" si="46"/>
        <v>95</v>
      </c>
      <c r="I161" s="51">
        <f t="shared" si="46"/>
        <v>95</v>
      </c>
      <c r="J161" s="51">
        <f t="shared" si="46"/>
        <v>95</v>
      </c>
      <c r="K161" s="51">
        <f t="shared" si="46"/>
        <v>95</v>
      </c>
      <c r="L161" s="51">
        <f t="shared" si="46"/>
        <v>95</v>
      </c>
      <c r="M161" s="51">
        <f t="shared" si="46"/>
        <v>95</v>
      </c>
      <c r="N161" s="51">
        <f t="shared" si="46"/>
        <v>95</v>
      </c>
      <c r="O161" s="51">
        <f t="shared" si="46"/>
        <v>95</v>
      </c>
    </row>
    <row r="162" spans="1:17" x14ac:dyDescent="0.25">
      <c r="C162" s="54" t="s">
        <v>583</v>
      </c>
      <c r="D162" s="303">
        <f>$D$9*D160</f>
        <v>0</v>
      </c>
      <c r="E162" s="303">
        <f>$E$9*E160</f>
        <v>0</v>
      </c>
      <c r="F162" s="303">
        <f>$F$9*F160</f>
        <v>0</v>
      </c>
      <c r="G162" s="303">
        <f>$G$9*G160</f>
        <v>0</v>
      </c>
      <c r="H162" s="303">
        <f>$H$9*H160</f>
        <v>0</v>
      </c>
      <c r="I162" s="303">
        <f>$I$9*I160</f>
        <v>0</v>
      </c>
      <c r="J162" s="303">
        <f>$J$9*J160</f>
        <v>0</v>
      </c>
      <c r="K162" s="303">
        <f>$K$9*K160</f>
        <v>0</v>
      </c>
      <c r="L162" s="303">
        <f>$L$9*L160</f>
        <v>0</v>
      </c>
      <c r="M162" s="303">
        <f>$M$9*M160</f>
        <v>0</v>
      </c>
      <c r="N162" s="303">
        <f>$N$9*N160</f>
        <v>0</v>
      </c>
      <c r="O162" s="303">
        <f>$O$9*O160</f>
        <v>0</v>
      </c>
    </row>
    <row r="163" spans="1:17" ht="15.75" thickBot="1" x14ac:dyDescent="0.3">
      <c r="C163" s="54" t="s">
        <v>584</v>
      </c>
      <c r="D163" s="301"/>
      <c r="E163" s="301"/>
      <c r="F163" s="301"/>
      <c r="G163" s="301"/>
      <c r="H163" s="301"/>
      <c r="I163" s="301"/>
      <c r="J163" s="301"/>
      <c r="K163" s="301"/>
      <c r="L163" s="301"/>
      <c r="M163" s="301"/>
      <c r="N163" s="301"/>
      <c r="O163" s="301"/>
    </row>
    <row r="164" spans="1:17" ht="15.75" thickBot="1" x14ac:dyDescent="0.3">
      <c r="A164" s="61" t="s">
        <v>232</v>
      </c>
      <c r="B164" s="510"/>
      <c r="C164" s="511"/>
      <c r="D164" s="60"/>
      <c r="E164" s="60"/>
      <c r="F164" s="60"/>
      <c r="G164" s="60"/>
      <c r="H164" s="60"/>
      <c r="I164" s="60"/>
      <c r="J164" s="60"/>
      <c r="K164" s="60"/>
      <c r="L164" s="60"/>
      <c r="M164" s="60"/>
      <c r="N164" s="60"/>
      <c r="O164" s="60"/>
    </row>
    <row r="165" spans="1:17" x14ac:dyDescent="0.25">
      <c r="A165" s="28"/>
      <c r="B165" s="28"/>
      <c r="C165" s="54" t="s">
        <v>208</v>
      </c>
      <c r="D165" s="57"/>
      <c r="E165" s="192"/>
      <c r="F165" s="192"/>
      <c r="G165" s="192"/>
      <c r="H165" s="192"/>
      <c r="I165" s="192"/>
      <c r="J165" s="192"/>
      <c r="K165" s="192"/>
      <c r="L165" s="192"/>
      <c r="M165" s="192"/>
      <c r="N165" s="192"/>
      <c r="O165" s="192"/>
    </row>
    <row r="166" spans="1:17" x14ac:dyDescent="0.25">
      <c r="A166" s="28"/>
      <c r="B166" s="28"/>
      <c r="C166" s="54" t="s">
        <v>209</v>
      </c>
      <c r="D166" s="297"/>
      <c r="E166" s="297"/>
      <c r="F166" s="297"/>
      <c r="G166" s="297"/>
      <c r="H166" s="297"/>
      <c r="I166" s="297"/>
      <c r="J166" s="297"/>
      <c r="K166" s="297"/>
      <c r="L166" s="297"/>
      <c r="M166" s="297"/>
      <c r="N166" s="297"/>
      <c r="O166" s="297"/>
    </row>
    <row r="167" spans="1:17" x14ac:dyDescent="0.25">
      <c r="A167" s="28"/>
      <c r="B167" s="28"/>
      <c r="C167" s="54" t="s">
        <v>205</v>
      </c>
      <c r="D167" s="8">
        <f>D165/100*D166</f>
        <v>0</v>
      </c>
      <c r="E167" s="8">
        <f t="shared" ref="E167:O167" si="47">E165/100*E166</f>
        <v>0</v>
      </c>
      <c r="F167" s="8">
        <f t="shared" si="47"/>
        <v>0</v>
      </c>
      <c r="G167" s="8">
        <f t="shared" si="47"/>
        <v>0</v>
      </c>
      <c r="H167" s="8">
        <f t="shared" si="47"/>
        <v>0</v>
      </c>
      <c r="I167" s="8">
        <f t="shared" si="47"/>
        <v>0</v>
      </c>
      <c r="J167" s="8">
        <f t="shared" si="47"/>
        <v>0</v>
      </c>
      <c r="K167" s="8">
        <f t="shared" si="47"/>
        <v>0</v>
      </c>
      <c r="L167" s="8">
        <f t="shared" si="47"/>
        <v>0</v>
      </c>
      <c r="M167" s="8">
        <f t="shared" si="47"/>
        <v>0</v>
      </c>
      <c r="N167" s="8">
        <f t="shared" si="47"/>
        <v>0</v>
      </c>
      <c r="O167" s="8">
        <f t="shared" si="47"/>
        <v>0</v>
      </c>
    </row>
    <row r="168" spans="1:17" x14ac:dyDescent="0.25">
      <c r="A168" s="28"/>
      <c r="B168" s="28"/>
      <c r="C168" s="54" t="s">
        <v>207</v>
      </c>
      <c r="D168" s="51">
        <v>95</v>
      </c>
      <c r="E168" s="51">
        <f>D168</f>
        <v>95</v>
      </c>
      <c r="F168" s="51">
        <f t="shared" ref="F168:O168" si="48">E168</f>
        <v>95</v>
      </c>
      <c r="G168" s="51">
        <f t="shared" si="48"/>
        <v>95</v>
      </c>
      <c r="H168" s="51">
        <f t="shared" si="48"/>
        <v>95</v>
      </c>
      <c r="I168" s="51">
        <f t="shared" si="48"/>
        <v>95</v>
      </c>
      <c r="J168" s="51">
        <f t="shared" si="48"/>
        <v>95</v>
      </c>
      <c r="K168" s="51">
        <f t="shared" si="48"/>
        <v>95</v>
      </c>
      <c r="L168" s="51">
        <f t="shared" si="48"/>
        <v>95</v>
      </c>
      <c r="M168" s="51">
        <f t="shared" si="48"/>
        <v>95</v>
      </c>
      <c r="N168" s="51">
        <f t="shared" si="48"/>
        <v>95</v>
      </c>
      <c r="O168" s="51">
        <f t="shared" si="48"/>
        <v>95</v>
      </c>
    </row>
    <row r="169" spans="1:17" x14ac:dyDescent="0.25">
      <c r="C169" s="54" t="s">
        <v>583</v>
      </c>
      <c r="D169" s="303">
        <f>$D$9*D167</f>
        <v>0</v>
      </c>
      <c r="E169" s="303">
        <f>$E$9*E167</f>
        <v>0</v>
      </c>
      <c r="F169" s="303">
        <f>$F$9*F167</f>
        <v>0</v>
      </c>
      <c r="G169" s="303">
        <f>$G$9*G167</f>
        <v>0</v>
      </c>
      <c r="H169" s="303">
        <f>$H$9*H167</f>
        <v>0</v>
      </c>
      <c r="I169" s="303">
        <f>$I$9*I167</f>
        <v>0</v>
      </c>
      <c r="J169" s="303">
        <f>$J$9*J167</f>
        <v>0</v>
      </c>
      <c r="K169" s="303">
        <f>$K$9*K167</f>
        <v>0</v>
      </c>
      <c r="L169" s="303">
        <f>$L$9*L167</f>
        <v>0</v>
      </c>
      <c r="M169" s="303">
        <f>$M$9*M167</f>
        <v>0</v>
      </c>
      <c r="N169" s="303">
        <f>$N$9*N167</f>
        <v>0</v>
      </c>
      <c r="O169" s="303">
        <f>$O$9*O167</f>
        <v>0</v>
      </c>
    </row>
    <row r="170" spans="1:17" ht="15.75" thickBot="1" x14ac:dyDescent="0.3">
      <c r="C170" s="54" t="s">
        <v>584</v>
      </c>
      <c r="D170" s="301"/>
      <c r="E170" s="301"/>
      <c r="F170" s="301"/>
      <c r="G170" s="301"/>
      <c r="H170" s="301"/>
      <c r="I170" s="301"/>
      <c r="J170" s="301"/>
      <c r="K170" s="301"/>
      <c r="L170" s="301"/>
      <c r="M170" s="301"/>
      <c r="N170" s="301"/>
      <c r="O170" s="301"/>
      <c r="P170" s="305"/>
      <c r="Q170" s="306"/>
    </row>
    <row r="171" spans="1:17" ht="15.75" thickBot="1" x14ac:dyDescent="0.3">
      <c r="A171" s="61" t="s">
        <v>233</v>
      </c>
      <c r="B171" s="510"/>
      <c r="C171" s="511"/>
      <c r="D171" s="60"/>
      <c r="E171" s="60"/>
      <c r="F171" s="60"/>
      <c r="G171" s="60"/>
      <c r="H171" s="60"/>
      <c r="I171" s="60"/>
      <c r="J171" s="60"/>
      <c r="K171" s="60"/>
      <c r="L171" s="60"/>
      <c r="M171" s="60"/>
      <c r="N171" s="60"/>
      <c r="O171" s="60"/>
    </row>
    <row r="172" spans="1:17" x14ac:dyDescent="0.25">
      <c r="A172" s="28"/>
      <c r="B172" s="28"/>
      <c r="C172" s="54" t="s">
        <v>208</v>
      </c>
      <c r="D172" s="57"/>
      <c r="E172" s="192"/>
      <c r="F172" s="192"/>
      <c r="G172" s="192"/>
      <c r="H172" s="192"/>
      <c r="I172" s="192"/>
      <c r="J172" s="192"/>
      <c r="K172" s="192"/>
      <c r="L172" s="192"/>
      <c r="M172" s="192"/>
      <c r="N172" s="192"/>
      <c r="O172" s="192"/>
    </row>
    <row r="173" spans="1:17" x14ac:dyDescent="0.25">
      <c r="A173" s="28"/>
      <c r="B173" s="28"/>
      <c r="C173" s="54" t="s">
        <v>209</v>
      </c>
      <c r="D173" s="51"/>
      <c r="E173" s="51"/>
      <c r="F173" s="51"/>
      <c r="G173" s="297"/>
      <c r="H173" s="297"/>
      <c r="I173" s="297"/>
      <c r="J173" s="297"/>
      <c r="K173" s="297"/>
      <c r="L173" s="297"/>
      <c r="M173" s="297"/>
      <c r="N173" s="51"/>
      <c r="O173" s="51"/>
    </row>
    <row r="174" spans="1:17" x14ac:dyDescent="0.25">
      <c r="A174" s="28"/>
      <c r="B174" s="28"/>
      <c r="C174" s="54" t="s">
        <v>205</v>
      </c>
      <c r="D174" s="8">
        <f>D172/100*D173</f>
        <v>0</v>
      </c>
      <c r="E174" s="8">
        <f t="shared" ref="E174:O174" si="49">E172/100*E173</f>
        <v>0</v>
      </c>
      <c r="F174" s="8">
        <f t="shared" si="49"/>
        <v>0</v>
      </c>
      <c r="G174" s="8">
        <f t="shared" si="49"/>
        <v>0</v>
      </c>
      <c r="H174" s="8">
        <f t="shared" si="49"/>
        <v>0</v>
      </c>
      <c r="I174" s="8">
        <f t="shared" si="49"/>
        <v>0</v>
      </c>
      <c r="J174" s="8">
        <f t="shared" si="49"/>
        <v>0</v>
      </c>
      <c r="K174" s="8">
        <f t="shared" si="49"/>
        <v>0</v>
      </c>
      <c r="L174" s="8">
        <f t="shared" si="49"/>
        <v>0</v>
      </c>
      <c r="M174" s="8">
        <f t="shared" si="49"/>
        <v>0</v>
      </c>
      <c r="N174" s="8">
        <f t="shared" si="49"/>
        <v>0</v>
      </c>
      <c r="O174" s="8">
        <f t="shared" si="49"/>
        <v>0</v>
      </c>
    </row>
    <row r="175" spans="1:17" x14ac:dyDescent="0.25">
      <c r="A175" s="28"/>
      <c r="B175" s="28"/>
      <c r="C175" s="54" t="s">
        <v>207</v>
      </c>
      <c r="D175" s="51">
        <v>95</v>
      </c>
      <c r="E175" s="51">
        <f>D175</f>
        <v>95</v>
      </c>
      <c r="F175" s="51">
        <f t="shared" ref="F175:O175" si="50">E175</f>
        <v>95</v>
      </c>
      <c r="G175" s="51">
        <f t="shared" si="50"/>
        <v>95</v>
      </c>
      <c r="H175" s="51">
        <f t="shared" si="50"/>
        <v>95</v>
      </c>
      <c r="I175" s="51">
        <f t="shared" si="50"/>
        <v>95</v>
      </c>
      <c r="J175" s="51">
        <f t="shared" si="50"/>
        <v>95</v>
      </c>
      <c r="K175" s="51">
        <f t="shared" si="50"/>
        <v>95</v>
      </c>
      <c r="L175" s="51">
        <f t="shared" si="50"/>
        <v>95</v>
      </c>
      <c r="M175" s="51">
        <f t="shared" si="50"/>
        <v>95</v>
      </c>
      <c r="N175" s="51">
        <f t="shared" si="50"/>
        <v>95</v>
      </c>
      <c r="O175" s="51">
        <f t="shared" si="50"/>
        <v>95</v>
      </c>
    </row>
    <row r="176" spans="1:17" x14ac:dyDescent="0.25">
      <c r="C176" s="54" t="s">
        <v>583</v>
      </c>
      <c r="D176" s="303">
        <f>$D$9*D174</f>
        <v>0</v>
      </c>
      <c r="E176" s="303">
        <f>$E$9*E174</f>
        <v>0</v>
      </c>
      <c r="F176" s="303">
        <f>$F$9*F174</f>
        <v>0</v>
      </c>
      <c r="G176" s="303">
        <f>$G$9*G174</f>
        <v>0</v>
      </c>
      <c r="H176" s="303">
        <f>$H$9*H174</f>
        <v>0</v>
      </c>
      <c r="I176" s="303">
        <f>$I$9*I174</f>
        <v>0</v>
      </c>
      <c r="J176" s="303">
        <f>$J$9*J174</f>
        <v>0</v>
      </c>
      <c r="K176" s="303">
        <f>$K$9*K174</f>
        <v>0</v>
      </c>
      <c r="L176" s="303">
        <f>$L$9*L174</f>
        <v>0</v>
      </c>
      <c r="M176" s="303">
        <f>$M$9*M174</f>
        <v>0</v>
      </c>
      <c r="N176" s="303">
        <f>$N$9*N174</f>
        <v>0</v>
      </c>
      <c r="O176" s="303">
        <f>$O$9*O174</f>
        <v>0</v>
      </c>
    </row>
    <row r="177" spans="1:15" ht="15.75" thickBot="1" x14ac:dyDescent="0.3">
      <c r="C177" s="54" t="s">
        <v>584</v>
      </c>
      <c r="D177" s="1"/>
      <c r="E177" s="1"/>
      <c r="F177" s="1"/>
      <c r="G177" s="1"/>
      <c r="H177" s="1"/>
      <c r="I177" s="1"/>
      <c r="J177" s="1"/>
      <c r="K177" s="1"/>
      <c r="L177" s="1"/>
      <c r="M177" s="1"/>
      <c r="N177" s="1"/>
      <c r="O177" s="1"/>
    </row>
    <row r="178" spans="1:15" ht="15.75" thickBot="1" x14ac:dyDescent="0.3">
      <c r="A178" s="61" t="s">
        <v>234</v>
      </c>
      <c r="B178" s="510"/>
      <c r="C178" s="511"/>
      <c r="D178" s="60"/>
      <c r="E178" s="60"/>
      <c r="F178" s="60"/>
      <c r="G178" s="60"/>
      <c r="H178" s="60"/>
      <c r="I178" s="60"/>
      <c r="J178" s="60"/>
      <c r="K178" s="60"/>
      <c r="L178" s="60"/>
      <c r="M178" s="60"/>
      <c r="N178" s="60"/>
      <c r="O178" s="60"/>
    </row>
    <row r="179" spans="1:15" x14ac:dyDescent="0.25">
      <c r="A179" s="28"/>
      <c r="B179" s="28"/>
      <c r="C179" s="54" t="s">
        <v>208</v>
      </c>
      <c r="D179" s="57"/>
      <c r="E179" s="57"/>
      <c r="F179" s="57"/>
      <c r="G179" s="57"/>
      <c r="H179" s="57"/>
      <c r="I179" s="57"/>
      <c r="J179" s="57"/>
      <c r="K179" s="57"/>
      <c r="L179" s="57"/>
      <c r="M179" s="57"/>
      <c r="N179" s="57"/>
      <c r="O179" s="57"/>
    </row>
    <row r="180" spans="1:15" x14ac:dyDescent="0.25">
      <c r="A180" s="28"/>
      <c r="B180" s="28"/>
      <c r="C180" s="54" t="s">
        <v>209</v>
      </c>
      <c r="D180" s="51"/>
      <c r="E180" s="51"/>
      <c r="F180" s="51"/>
      <c r="G180" s="51"/>
      <c r="H180" s="51"/>
      <c r="I180" s="51"/>
      <c r="J180" s="51"/>
      <c r="K180" s="51"/>
      <c r="L180" s="51"/>
      <c r="M180" s="51"/>
      <c r="N180" s="51"/>
      <c r="O180" s="51"/>
    </row>
    <row r="181" spans="1:15" x14ac:dyDescent="0.25">
      <c r="A181" s="28"/>
      <c r="B181" s="28"/>
      <c r="C181" s="54" t="s">
        <v>205</v>
      </c>
      <c r="D181" s="8">
        <f>D179/100*D180</f>
        <v>0</v>
      </c>
      <c r="E181" s="8">
        <f t="shared" ref="E181:O181" si="51">E179/100*E180</f>
        <v>0</v>
      </c>
      <c r="F181" s="8">
        <f t="shared" si="51"/>
        <v>0</v>
      </c>
      <c r="G181" s="8">
        <f t="shared" si="51"/>
        <v>0</v>
      </c>
      <c r="H181" s="8">
        <f t="shared" si="51"/>
        <v>0</v>
      </c>
      <c r="I181" s="8">
        <f t="shared" si="51"/>
        <v>0</v>
      </c>
      <c r="J181" s="8">
        <f t="shared" si="51"/>
        <v>0</v>
      </c>
      <c r="K181" s="8">
        <f t="shared" si="51"/>
        <v>0</v>
      </c>
      <c r="L181" s="8">
        <f t="shared" si="51"/>
        <v>0</v>
      </c>
      <c r="M181" s="8">
        <f t="shared" si="51"/>
        <v>0</v>
      </c>
      <c r="N181" s="8">
        <f t="shared" si="51"/>
        <v>0</v>
      </c>
      <c r="O181" s="8">
        <f t="shared" si="51"/>
        <v>0</v>
      </c>
    </row>
    <row r="182" spans="1:15" x14ac:dyDescent="0.25">
      <c r="A182" s="28"/>
      <c r="B182" s="28"/>
      <c r="C182" s="54" t="s">
        <v>207</v>
      </c>
      <c r="D182" s="51">
        <v>95</v>
      </c>
      <c r="E182" s="51">
        <f>D182</f>
        <v>95</v>
      </c>
      <c r="F182" s="51">
        <f t="shared" ref="F182:O182" si="52">E182</f>
        <v>95</v>
      </c>
      <c r="G182" s="51">
        <f t="shared" si="52"/>
        <v>95</v>
      </c>
      <c r="H182" s="51">
        <f t="shared" si="52"/>
        <v>95</v>
      </c>
      <c r="I182" s="51">
        <f t="shared" si="52"/>
        <v>95</v>
      </c>
      <c r="J182" s="51">
        <f t="shared" si="52"/>
        <v>95</v>
      </c>
      <c r="K182" s="51">
        <f t="shared" si="52"/>
        <v>95</v>
      </c>
      <c r="L182" s="51">
        <f t="shared" si="52"/>
        <v>95</v>
      </c>
      <c r="M182" s="51">
        <f t="shared" si="52"/>
        <v>95</v>
      </c>
      <c r="N182" s="51">
        <f t="shared" si="52"/>
        <v>95</v>
      </c>
      <c r="O182" s="51">
        <f t="shared" si="52"/>
        <v>95</v>
      </c>
    </row>
    <row r="183" spans="1:15" x14ac:dyDescent="0.25">
      <c r="C183" s="54" t="s">
        <v>583</v>
      </c>
      <c r="D183" s="56">
        <f>$D$9*D181</f>
        <v>0</v>
      </c>
      <c r="E183" s="56">
        <f>$E$9*E181</f>
        <v>0</v>
      </c>
      <c r="F183" s="56">
        <f>$F$9*F181</f>
        <v>0</v>
      </c>
      <c r="G183" s="56">
        <f>$G$9*G181</f>
        <v>0</v>
      </c>
      <c r="H183" s="56">
        <f>$H$9*H181</f>
        <v>0</v>
      </c>
      <c r="I183" s="56">
        <f>$I$9*I181</f>
        <v>0</v>
      </c>
      <c r="J183" s="56">
        <f>$J$9*J181</f>
        <v>0</v>
      </c>
      <c r="K183" s="56">
        <f>$K$9*K181</f>
        <v>0</v>
      </c>
      <c r="L183" s="56">
        <f>$L$9*L181</f>
        <v>0</v>
      </c>
      <c r="M183" s="56">
        <f>$M$9*M181</f>
        <v>0</v>
      </c>
      <c r="N183" s="56">
        <f>$N$9*N181</f>
        <v>0</v>
      </c>
      <c r="O183" s="56">
        <f>$O$9*O181</f>
        <v>0</v>
      </c>
    </row>
    <row r="184" spans="1:15" ht="15.75" thickBot="1" x14ac:dyDescent="0.3">
      <c r="C184" s="54" t="s">
        <v>584</v>
      </c>
      <c r="D184" s="1"/>
      <c r="E184" s="1"/>
      <c r="F184" s="1"/>
      <c r="G184" s="1"/>
      <c r="H184" s="1"/>
      <c r="I184" s="1"/>
      <c r="J184" s="1"/>
      <c r="K184" s="1"/>
      <c r="L184" s="1"/>
      <c r="M184" s="1"/>
      <c r="N184" s="1"/>
      <c r="O184" s="1"/>
    </row>
    <row r="185" spans="1:15" ht="15.75" thickBot="1" x14ac:dyDescent="0.3">
      <c r="A185" s="61" t="s">
        <v>235</v>
      </c>
      <c r="B185" s="510"/>
      <c r="C185" s="511"/>
      <c r="D185" s="60"/>
      <c r="E185" s="60"/>
      <c r="F185" s="60"/>
      <c r="G185" s="60"/>
      <c r="H185" s="60"/>
      <c r="I185" s="60"/>
      <c r="J185" s="60"/>
      <c r="K185" s="60"/>
      <c r="L185" s="60"/>
      <c r="M185" s="60"/>
      <c r="N185" s="60"/>
      <c r="O185" s="60"/>
    </row>
    <row r="186" spans="1:15" x14ac:dyDescent="0.25">
      <c r="A186" s="28"/>
      <c r="B186" s="28"/>
      <c r="C186" s="54" t="s">
        <v>208</v>
      </c>
      <c r="D186" s="57"/>
      <c r="E186" s="57"/>
      <c r="F186" s="57"/>
      <c r="G186" s="57"/>
      <c r="H186" s="57"/>
      <c r="I186" s="57"/>
      <c r="J186" s="57"/>
      <c r="K186" s="57"/>
      <c r="L186" s="57"/>
      <c r="M186" s="57"/>
      <c r="N186" s="57"/>
      <c r="O186" s="57"/>
    </row>
    <row r="187" spans="1:15" x14ac:dyDescent="0.25">
      <c r="A187" s="28"/>
      <c r="B187" s="28"/>
      <c r="C187" s="54" t="s">
        <v>209</v>
      </c>
      <c r="D187" s="51"/>
      <c r="E187" s="51"/>
      <c r="F187" s="51"/>
      <c r="G187" s="51"/>
      <c r="H187" s="51"/>
      <c r="I187" s="51"/>
      <c r="J187" s="51"/>
      <c r="K187" s="51"/>
      <c r="L187" s="51"/>
      <c r="M187" s="51"/>
      <c r="N187" s="51"/>
      <c r="O187" s="51"/>
    </row>
    <row r="188" spans="1:15" x14ac:dyDescent="0.25">
      <c r="A188" s="28"/>
      <c r="B188" s="28"/>
      <c r="C188" s="54" t="s">
        <v>205</v>
      </c>
      <c r="D188" s="8">
        <f>D186/100*D187</f>
        <v>0</v>
      </c>
      <c r="E188" s="8">
        <f t="shared" ref="E188:O188" si="53">E186/100*E187</f>
        <v>0</v>
      </c>
      <c r="F188" s="8">
        <f t="shared" si="53"/>
        <v>0</v>
      </c>
      <c r="G188" s="8">
        <f t="shared" si="53"/>
        <v>0</v>
      </c>
      <c r="H188" s="8">
        <f t="shared" si="53"/>
        <v>0</v>
      </c>
      <c r="I188" s="8">
        <f t="shared" si="53"/>
        <v>0</v>
      </c>
      <c r="J188" s="8">
        <f t="shared" si="53"/>
        <v>0</v>
      </c>
      <c r="K188" s="8">
        <f t="shared" si="53"/>
        <v>0</v>
      </c>
      <c r="L188" s="8">
        <f t="shared" si="53"/>
        <v>0</v>
      </c>
      <c r="M188" s="8">
        <f t="shared" si="53"/>
        <v>0</v>
      </c>
      <c r="N188" s="8">
        <f t="shared" si="53"/>
        <v>0</v>
      </c>
      <c r="O188" s="8">
        <f t="shared" si="53"/>
        <v>0</v>
      </c>
    </row>
    <row r="189" spans="1:15" x14ac:dyDescent="0.25">
      <c r="A189" s="28"/>
      <c r="B189" s="28"/>
      <c r="C189" s="54" t="s">
        <v>207</v>
      </c>
      <c r="D189" s="51">
        <v>95</v>
      </c>
      <c r="E189" s="51">
        <f>D189</f>
        <v>95</v>
      </c>
      <c r="F189" s="51">
        <f t="shared" ref="F189:O189" si="54">E189</f>
        <v>95</v>
      </c>
      <c r="G189" s="51">
        <f t="shared" si="54"/>
        <v>95</v>
      </c>
      <c r="H189" s="51">
        <f t="shared" si="54"/>
        <v>95</v>
      </c>
      <c r="I189" s="51">
        <f t="shared" si="54"/>
        <v>95</v>
      </c>
      <c r="J189" s="51">
        <f t="shared" si="54"/>
        <v>95</v>
      </c>
      <c r="K189" s="51">
        <f t="shared" si="54"/>
        <v>95</v>
      </c>
      <c r="L189" s="51">
        <f t="shared" si="54"/>
        <v>95</v>
      </c>
      <c r="M189" s="51">
        <f t="shared" si="54"/>
        <v>95</v>
      </c>
      <c r="N189" s="51">
        <f t="shared" si="54"/>
        <v>95</v>
      </c>
      <c r="O189" s="51">
        <f t="shared" si="54"/>
        <v>95</v>
      </c>
    </row>
    <row r="190" spans="1:15" x14ac:dyDescent="0.25">
      <c r="C190" s="54" t="s">
        <v>583</v>
      </c>
      <c r="D190" s="56">
        <f>$D$9*D188</f>
        <v>0</v>
      </c>
      <c r="E190" s="56">
        <f>$E$9*E188</f>
        <v>0</v>
      </c>
      <c r="F190" s="56">
        <f>$F$9*F188</f>
        <v>0</v>
      </c>
      <c r="G190" s="56">
        <f>$G$9*G188</f>
        <v>0</v>
      </c>
      <c r="H190" s="56">
        <f>$H$9*H188</f>
        <v>0</v>
      </c>
      <c r="I190" s="56">
        <f>$I$9*I188</f>
        <v>0</v>
      </c>
      <c r="J190" s="56">
        <f>$J$9*J188</f>
        <v>0</v>
      </c>
      <c r="K190" s="56">
        <f>$K$9*K188</f>
        <v>0</v>
      </c>
      <c r="L190" s="56">
        <f>$L$9*L188</f>
        <v>0</v>
      </c>
      <c r="M190" s="56">
        <f>$M$9*M188</f>
        <v>0</v>
      </c>
      <c r="N190" s="56">
        <f>$N$9*N188</f>
        <v>0</v>
      </c>
      <c r="O190" s="56">
        <f>$O$9*O188</f>
        <v>0</v>
      </c>
    </row>
    <row r="191" spans="1:15" ht="15.75" thickBot="1" x14ac:dyDescent="0.3">
      <c r="C191" s="54" t="s">
        <v>584</v>
      </c>
      <c r="D191" s="1"/>
      <c r="E191" s="1"/>
      <c r="F191" s="1"/>
      <c r="G191" s="1"/>
      <c r="H191" s="1"/>
      <c r="I191" s="1"/>
      <c r="J191" s="1"/>
      <c r="K191" s="1"/>
      <c r="L191" s="1"/>
      <c r="M191" s="1"/>
      <c r="N191" s="1"/>
      <c r="O191" s="1"/>
    </row>
    <row r="192" spans="1:15" ht="15.75" thickBot="1" x14ac:dyDescent="0.3">
      <c r="A192" s="61" t="s">
        <v>236</v>
      </c>
      <c r="B192" s="510"/>
      <c r="C192" s="511"/>
      <c r="D192" s="60"/>
      <c r="E192" s="60"/>
      <c r="F192" s="60"/>
      <c r="G192" s="60"/>
      <c r="H192" s="60"/>
      <c r="I192" s="60"/>
      <c r="J192" s="60"/>
      <c r="K192" s="60"/>
      <c r="L192" s="60"/>
      <c r="M192" s="60"/>
      <c r="N192" s="60"/>
      <c r="O192" s="60"/>
    </row>
    <row r="193" spans="1:15" x14ac:dyDescent="0.25">
      <c r="A193" s="28"/>
      <c r="B193" s="28"/>
      <c r="C193" s="54" t="s">
        <v>208</v>
      </c>
      <c r="D193" s="57"/>
      <c r="E193" s="57"/>
      <c r="F193" s="57"/>
      <c r="G193" s="57"/>
      <c r="H193" s="57"/>
      <c r="I193" s="57"/>
      <c r="J193" s="57"/>
      <c r="K193" s="57"/>
      <c r="L193" s="57"/>
      <c r="M193" s="57"/>
      <c r="N193" s="57"/>
      <c r="O193" s="57"/>
    </row>
    <row r="194" spans="1:15" x14ac:dyDescent="0.25">
      <c r="A194" s="28"/>
      <c r="B194" s="28"/>
      <c r="C194" s="54" t="s">
        <v>209</v>
      </c>
      <c r="D194" s="51"/>
      <c r="E194" s="51"/>
      <c r="F194" s="51"/>
      <c r="G194" s="51"/>
      <c r="H194" s="51"/>
      <c r="I194" s="51"/>
      <c r="J194" s="51"/>
      <c r="K194" s="51"/>
      <c r="L194" s="51"/>
      <c r="M194" s="51"/>
      <c r="N194" s="51"/>
      <c r="O194" s="51"/>
    </row>
    <row r="195" spans="1:15" x14ac:dyDescent="0.25">
      <c r="A195" s="28"/>
      <c r="B195" s="28"/>
      <c r="C195" s="54" t="s">
        <v>205</v>
      </c>
      <c r="D195" s="8">
        <f>D193/100*D194</f>
        <v>0</v>
      </c>
      <c r="E195" s="8">
        <f t="shared" ref="E195:O195" si="55">E193/100*E194</f>
        <v>0</v>
      </c>
      <c r="F195" s="8">
        <f t="shared" si="55"/>
        <v>0</v>
      </c>
      <c r="G195" s="8">
        <f t="shared" si="55"/>
        <v>0</v>
      </c>
      <c r="H195" s="8">
        <f t="shared" si="55"/>
        <v>0</v>
      </c>
      <c r="I195" s="8">
        <f t="shared" si="55"/>
        <v>0</v>
      </c>
      <c r="J195" s="8">
        <f t="shared" si="55"/>
        <v>0</v>
      </c>
      <c r="K195" s="8">
        <f t="shared" si="55"/>
        <v>0</v>
      </c>
      <c r="L195" s="8">
        <f t="shared" si="55"/>
        <v>0</v>
      </c>
      <c r="M195" s="8">
        <f t="shared" si="55"/>
        <v>0</v>
      </c>
      <c r="N195" s="8">
        <f t="shared" si="55"/>
        <v>0</v>
      </c>
      <c r="O195" s="8">
        <f t="shared" si="55"/>
        <v>0</v>
      </c>
    </row>
    <row r="196" spans="1:15" x14ac:dyDescent="0.25">
      <c r="A196" s="28"/>
      <c r="B196" s="28"/>
      <c r="C196" s="54" t="s">
        <v>207</v>
      </c>
      <c r="D196" s="51">
        <v>95</v>
      </c>
      <c r="E196" s="51">
        <f>D196</f>
        <v>95</v>
      </c>
      <c r="F196" s="51">
        <f t="shared" ref="F196:O196" si="56">E196</f>
        <v>95</v>
      </c>
      <c r="G196" s="51">
        <f t="shared" si="56"/>
        <v>95</v>
      </c>
      <c r="H196" s="51">
        <f t="shared" si="56"/>
        <v>95</v>
      </c>
      <c r="I196" s="51">
        <f t="shared" si="56"/>
        <v>95</v>
      </c>
      <c r="J196" s="51">
        <f t="shared" si="56"/>
        <v>95</v>
      </c>
      <c r="K196" s="51">
        <f t="shared" si="56"/>
        <v>95</v>
      </c>
      <c r="L196" s="51">
        <f t="shared" si="56"/>
        <v>95</v>
      </c>
      <c r="M196" s="51">
        <f t="shared" si="56"/>
        <v>95</v>
      </c>
      <c r="N196" s="51">
        <f t="shared" si="56"/>
        <v>95</v>
      </c>
      <c r="O196" s="51">
        <f t="shared" si="56"/>
        <v>95</v>
      </c>
    </row>
    <row r="197" spans="1:15" x14ac:dyDescent="0.25">
      <c r="C197" s="54" t="s">
        <v>583</v>
      </c>
      <c r="D197" s="56">
        <f>$D$9*D195</f>
        <v>0</v>
      </c>
      <c r="E197" s="56">
        <f>$E$9*E195</f>
        <v>0</v>
      </c>
      <c r="F197" s="56">
        <f>$F$9*F195</f>
        <v>0</v>
      </c>
      <c r="G197" s="56">
        <f>$G$9*G195</f>
        <v>0</v>
      </c>
      <c r="H197" s="56">
        <f>$H$9*H195</f>
        <v>0</v>
      </c>
      <c r="I197" s="56">
        <f>$I$9*I195</f>
        <v>0</v>
      </c>
      <c r="J197" s="56">
        <f>$J$9*J195</f>
        <v>0</v>
      </c>
      <c r="K197" s="56">
        <f>$K$9*K195</f>
        <v>0</v>
      </c>
      <c r="L197" s="56">
        <f>$L$9*L195</f>
        <v>0</v>
      </c>
      <c r="M197" s="56">
        <f>$M$9*M195</f>
        <v>0</v>
      </c>
      <c r="N197" s="56">
        <f>$N$9*N195</f>
        <v>0</v>
      </c>
      <c r="O197" s="56">
        <f>$O$9*O195</f>
        <v>0</v>
      </c>
    </row>
    <row r="198" spans="1:15" ht="15.75" thickBot="1" x14ac:dyDescent="0.3">
      <c r="C198" s="54" t="s">
        <v>584</v>
      </c>
      <c r="D198" s="1"/>
      <c r="E198" s="1"/>
      <c r="F198" s="1"/>
      <c r="G198" s="1"/>
      <c r="H198" s="1"/>
      <c r="I198" s="1"/>
      <c r="J198" s="1"/>
      <c r="K198" s="1"/>
      <c r="L198" s="1"/>
      <c r="M198" s="1"/>
      <c r="N198" s="1"/>
      <c r="O198" s="1"/>
    </row>
    <row r="199" spans="1:15" ht="15.75" thickBot="1" x14ac:dyDescent="0.3">
      <c r="A199" s="61" t="s">
        <v>237</v>
      </c>
      <c r="B199" s="510"/>
      <c r="C199" s="511"/>
      <c r="D199" s="60"/>
      <c r="E199" s="60"/>
      <c r="F199" s="60"/>
      <c r="G199" s="60"/>
      <c r="H199" s="60"/>
      <c r="I199" s="60"/>
      <c r="J199" s="60"/>
      <c r="K199" s="60"/>
      <c r="L199" s="60"/>
      <c r="M199" s="60"/>
      <c r="N199" s="60"/>
      <c r="O199" s="60"/>
    </row>
    <row r="200" spans="1:15" x14ac:dyDescent="0.25">
      <c r="A200" s="28"/>
      <c r="B200" s="28"/>
      <c r="C200" s="54" t="s">
        <v>208</v>
      </c>
      <c r="D200" s="57"/>
      <c r="E200" s="57"/>
      <c r="F200" s="57"/>
      <c r="G200" s="57"/>
      <c r="H200" s="57"/>
      <c r="I200" s="57"/>
      <c r="J200" s="57"/>
      <c r="K200" s="57"/>
      <c r="L200" s="57"/>
      <c r="M200" s="57"/>
      <c r="N200" s="57"/>
      <c r="O200" s="57"/>
    </row>
    <row r="201" spans="1:15" x14ac:dyDescent="0.25">
      <c r="A201" s="28"/>
      <c r="B201" s="28"/>
      <c r="C201" s="54" t="s">
        <v>209</v>
      </c>
      <c r="D201" s="51"/>
      <c r="E201" s="51"/>
      <c r="F201" s="51"/>
      <c r="G201" s="51"/>
      <c r="H201" s="51"/>
      <c r="I201" s="51"/>
      <c r="J201" s="51"/>
      <c r="K201" s="51"/>
      <c r="L201" s="51"/>
      <c r="M201" s="51"/>
      <c r="N201" s="51"/>
      <c r="O201" s="51"/>
    </row>
    <row r="202" spans="1:15" x14ac:dyDescent="0.25">
      <c r="A202" s="28"/>
      <c r="B202" s="28"/>
      <c r="C202" s="54" t="s">
        <v>205</v>
      </c>
      <c r="D202" s="8">
        <f>D200/100*D201</f>
        <v>0</v>
      </c>
      <c r="E202" s="8">
        <f t="shared" ref="E202:O202" si="57">E200/100*E201</f>
        <v>0</v>
      </c>
      <c r="F202" s="8">
        <f t="shared" si="57"/>
        <v>0</v>
      </c>
      <c r="G202" s="8">
        <f t="shared" si="57"/>
        <v>0</v>
      </c>
      <c r="H202" s="8">
        <f t="shared" si="57"/>
        <v>0</v>
      </c>
      <c r="I202" s="8">
        <f t="shared" si="57"/>
        <v>0</v>
      </c>
      <c r="J202" s="8">
        <f t="shared" si="57"/>
        <v>0</v>
      </c>
      <c r="K202" s="8">
        <f t="shared" si="57"/>
        <v>0</v>
      </c>
      <c r="L202" s="8">
        <f t="shared" si="57"/>
        <v>0</v>
      </c>
      <c r="M202" s="8">
        <f t="shared" si="57"/>
        <v>0</v>
      </c>
      <c r="N202" s="8">
        <f t="shared" si="57"/>
        <v>0</v>
      </c>
      <c r="O202" s="8">
        <f t="shared" si="57"/>
        <v>0</v>
      </c>
    </row>
    <row r="203" spans="1:15" x14ac:dyDescent="0.25">
      <c r="A203" s="28"/>
      <c r="B203" s="28"/>
      <c r="C203" s="54" t="s">
        <v>207</v>
      </c>
      <c r="D203" s="51">
        <v>95</v>
      </c>
      <c r="E203" s="51">
        <f>D203</f>
        <v>95</v>
      </c>
      <c r="F203" s="51">
        <f t="shared" ref="F203:O203" si="58">E203</f>
        <v>95</v>
      </c>
      <c r="G203" s="51">
        <f t="shared" si="58"/>
        <v>95</v>
      </c>
      <c r="H203" s="51">
        <f t="shared" si="58"/>
        <v>95</v>
      </c>
      <c r="I203" s="51">
        <f t="shared" si="58"/>
        <v>95</v>
      </c>
      <c r="J203" s="51">
        <f t="shared" si="58"/>
        <v>95</v>
      </c>
      <c r="K203" s="51">
        <f t="shared" si="58"/>
        <v>95</v>
      </c>
      <c r="L203" s="51">
        <f t="shared" si="58"/>
        <v>95</v>
      </c>
      <c r="M203" s="51">
        <f t="shared" si="58"/>
        <v>95</v>
      </c>
      <c r="N203" s="51">
        <f t="shared" si="58"/>
        <v>95</v>
      </c>
      <c r="O203" s="51">
        <f t="shared" si="58"/>
        <v>95</v>
      </c>
    </row>
    <row r="204" spans="1:15" x14ac:dyDescent="0.25">
      <c r="C204" s="54" t="s">
        <v>583</v>
      </c>
      <c r="D204" s="56">
        <f>$D$9*D202</f>
        <v>0</v>
      </c>
      <c r="E204" s="56">
        <f>$E$9*E202</f>
        <v>0</v>
      </c>
      <c r="F204" s="56">
        <f>$F$9*F202</f>
        <v>0</v>
      </c>
      <c r="G204" s="56">
        <f>$G$9*G202</f>
        <v>0</v>
      </c>
      <c r="H204" s="56">
        <f>$H$9*H202</f>
        <v>0</v>
      </c>
      <c r="I204" s="56">
        <f>$I$9*I202</f>
        <v>0</v>
      </c>
      <c r="J204" s="56">
        <f>$J$9*J202</f>
        <v>0</v>
      </c>
      <c r="K204" s="56">
        <f>$K$9*K202</f>
        <v>0</v>
      </c>
      <c r="L204" s="56">
        <f>$L$9*L202</f>
        <v>0</v>
      </c>
      <c r="M204" s="56">
        <f>$M$9*M202</f>
        <v>0</v>
      </c>
      <c r="N204" s="56">
        <f>$N$9*N202</f>
        <v>0</v>
      </c>
      <c r="O204" s="56">
        <f>$O$9*O202</f>
        <v>0</v>
      </c>
    </row>
    <row r="205" spans="1:15" ht="15.75" thickBot="1" x14ac:dyDescent="0.3">
      <c r="C205" s="54" t="s">
        <v>584</v>
      </c>
      <c r="D205" s="1"/>
      <c r="E205" s="1"/>
      <c r="F205" s="1"/>
      <c r="G205" s="1"/>
      <c r="H205" s="1"/>
      <c r="I205" s="1"/>
      <c r="J205" s="1"/>
      <c r="K205" s="1"/>
      <c r="L205" s="1"/>
      <c r="M205" s="1"/>
      <c r="N205" s="1"/>
      <c r="O205" s="1"/>
    </row>
    <row r="206" spans="1:15" ht="15.75" thickBot="1" x14ac:dyDescent="0.3">
      <c r="A206" s="61" t="s">
        <v>238</v>
      </c>
      <c r="B206" s="510"/>
      <c r="C206" s="511"/>
      <c r="D206" s="60"/>
      <c r="E206" s="60"/>
      <c r="F206" s="60"/>
      <c r="G206" s="60"/>
      <c r="H206" s="60"/>
      <c r="I206" s="60"/>
      <c r="J206" s="60"/>
      <c r="K206" s="60"/>
      <c r="L206" s="60"/>
      <c r="M206" s="60"/>
      <c r="N206" s="60"/>
      <c r="O206" s="60"/>
    </row>
    <row r="207" spans="1:15" x14ac:dyDescent="0.25">
      <c r="A207" s="28"/>
      <c r="B207" s="28"/>
      <c r="C207" s="54" t="s">
        <v>208</v>
      </c>
      <c r="D207" s="57"/>
      <c r="E207" s="57"/>
      <c r="F207" s="57"/>
      <c r="G207" s="57"/>
      <c r="H207" s="57"/>
      <c r="I207" s="57"/>
      <c r="J207" s="57"/>
      <c r="K207" s="57"/>
      <c r="L207" s="57"/>
      <c r="M207" s="57"/>
      <c r="N207" s="57"/>
      <c r="O207" s="57"/>
    </row>
    <row r="208" spans="1:15" x14ac:dyDescent="0.25">
      <c r="A208" s="28"/>
      <c r="B208" s="28"/>
      <c r="C208" s="54" t="s">
        <v>209</v>
      </c>
      <c r="D208" s="51"/>
      <c r="E208" s="51"/>
      <c r="F208" s="51"/>
      <c r="G208" s="51"/>
      <c r="H208" s="51"/>
      <c r="I208" s="51"/>
      <c r="J208" s="51"/>
      <c r="K208" s="51"/>
      <c r="L208" s="51"/>
      <c r="M208" s="51"/>
      <c r="N208" s="51"/>
      <c r="O208" s="51"/>
    </row>
    <row r="209" spans="1:15" x14ac:dyDescent="0.25">
      <c r="A209" s="28"/>
      <c r="B209" s="28"/>
      <c r="C209" s="54" t="s">
        <v>205</v>
      </c>
      <c r="D209" s="8">
        <f>D207/100*D208</f>
        <v>0</v>
      </c>
      <c r="E209" s="8">
        <f t="shared" ref="E209:O209" si="59">E207/100*E208</f>
        <v>0</v>
      </c>
      <c r="F209" s="8">
        <f t="shared" si="59"/>
        <v>0</v>
      </c>
      <c r="G209" s="8">
        <f t="shared" si="59"/>
        <v>0</v>
      </c>
      <c r="H209" s="8">
        <f t="shared" si="59"/>
        <v>0</v>
      </c>
      <c r="I209" s="8">
        <f t="shared" si="59"/>
        <v>0</v>
      </c>
      <c r="J209" s="8">
        <f t="shared" si="59"/>
        <v>0</v>
      </c>
      <c r="K209" s="8">
        <f t="shared" si="59"/>
        <v>0</v>
      </c>
      <c r="L209" s="8">
        <f t="shared" si="59"/>
        <v>0</v>
      </c>
      <c r="M209" s="8">
        <f t="shared" si="59"/>
        <v>0</v>
      </c>
      <c r="N209" s="8">
        <f t="shared" si="59"/>
        <v>0</v>
      </c>
      <c r="O209" s="8">
        <f t="shared" si="59"/>
        <v>0</v>
      </c>
    </row>
    <row r="210" spans="1:15" x14ac:dyDescent="0.25">
      <c r="A210" s="28"/>
      <c r="B210" s="28"/>
      <c r="C210" s="54" t="s">
        <v>207</v>
      </c>
      <c r="D210" s="51">
        <v>95</v>
      </c>
      <c r="E210" s="51">
        <f>D210</f>
        <v>95</v>
      </c>
      <c r="F210" s="51">
        <f t="shared" ref="F210:O210" si="60">E210</f>
        <v>95</v>
      </c>
      <c r="G210" s="51">
        <f t="shared" si="60"/>
        <v>95</v>
      </c>
      <c r="H210" s="51">
        <f t="shared" si="60"/>
        <v>95</v>
      </c>
      <c r="I210" s="51">
        <f t="shared" si="60"/>
        <v>95</v>
      </c>
      <c r="J210" s="51">
        <f t="shared" si="60"/>
        <v>95</v>
      </c>
      <c r="K210" s="51">
        <f t="shared" si="60"/>
        <v>95</v>
      </c>
      <c r="L210" s="51">
        <f t="shared" si="60"/>
        <v>95</v>
      </c>
      <c r="M210" s="51">
        <f t="shared" si="60"/>
        <v>95</v>
      </c>
      <c r="N210" s="51">
        <f t="shared" si="60"/>
        <v>95</v>
      </c>
      <c r="O210" s="51">
        <f t="shared" si="60"/>
        <v>95</v>
      </c>
    </row>
    <row r="211" spans="1:15" x14ac:dyDescent="0.25">
      <c r="C211" s="54" t="s">
        <v>583</v>
      </c>
      <c r="D211" s="56">
        <f>$D$9*D209</f>
        <v>0</v>
      </c>
      <c r="E211" s="56">
        <f>$E$9*E209</f>
        <v>0</v>
      </c>
      <c r="F211" s="56">
        <f>$F$9*F209</f>
        <v>0</v>
      </c>
      <c r="G211" s="56">
        <f>$G$9*G209</f>
        <v>0</v>
      </c>
      <c r="H211" s="56">
        <f>$H$9*H209</f>
        <v>0</v>
      </c>
      <c r="I211" s="56">
        <f>$I$9*I209</f>
        <v>0</v>
      </c>
      <c r="J211" s="56">
        <f>$J$9*J209</f>
        <v>0</v>
      </c>
      <c r="K211" s="56">
        <f>$K$9*K209</f>
        <v>0</v>
      </c>
      <c r="L211" s="56">
        <f>$L$9*L209</f>
        <v>0</v>
      </c>
      <c r="M211" s="56">
        <f>$M$9*M209</f>
        <v>0</v>
      </c>
      <c r="N211" s="56">
        <f>$N$9*N209</f>
        <v>0</v>
      </c>
      <c r="O211" s="56">
        <f>$O$9*O209</f>
        <v>0</v>
      </c>
    </row>
    <row r="212" spans="1:15" ht="15.75" thickBot="1" x14ac:dyDescent="0.3">
      <c r="C212" s="54" t="s">
        <v>584</v>
      </c>
      <c r="D212" s="1"/>
      <c r="E212" s="1"/>
      <c r="F212" s="1"/>
      <c r="G212" s="1"/>
      <c r="H212" s="1"/>
      <c r="I212" s="1"/>
      <c r="J212" s="1"/>
      <c r="K212" s="1"/>
      <c r="L212" s="1"/>
      <c r="M212" s="1"/>
      <c r="N212" s="1"/>
      <c r="O212" s="1"/>
    </row>
    <row r="213" spans="1:15" ht="15.75" thickBot="1" x14ac:dyDescent="0.3">
      <c r="A213" s="61" t="s">
        <v>239</v>
      </c>
      <c r="B213" s="510"/>
      <c r="C213" s="511"/>
      <c r="D213" s="60"/>
      <c r="E213" s="60"/>
      <c r="F213" s="60"/>
      <c r="G213" s="60"/>
      <c r="H213" s="60"/>
      <c r="I213" s="60"/>
      <c r="J213" s="60"/>
      <c r="K213" s="60"/>
      <c r="L213" s="60"/>
      <c r="M213" s="60"/>
      <c r="N213" s="60"/>
      <c r="O213" s="60"/>
    </row>
    <row r="214" spans="1:15" x14ac:dyDescent="0.25">
      <c r="A214" s="28"/>
      <c r="B214" s="28"/>
      <c r="C214" s="54" t="s">
        <v>208</v>
      </c>
      <c r="D214" s="57"/>
      <c r="E214" s="57"/>
      <c r="F214" s="57"/>
      <c r="G214" s="57"/>
      <c r="H214" s="57"/>
      <c r="I214" s="57"/>
      <c r="J214" s="57"/>
      <c r="K214" s="57"/>
      <c r="L214" s="57"/>
      <c r="M214" s="57"/>
      <c r="N214" s="57"/>
      <c r="O214" s="57"/>
    </row>
    <row r="215" spans="1:15" x14ac:dyDescent="0.25">
      <c r="A215" s="28"/>
      <c r="B215" s="28"/>
      <c r="C215" s="54" t="s">
        <v>209</v>
      </c>
      <c r="D215" s="51"/>
      <c r="E215" s="51"/>
      <c r="F215" s="51"/>
      <c r="G215" s="51"/>
      <c r="H215" s="51"/>
      <c r="I215" s="51"/>
      <c r="J215" s="51"/>
      <c r="K215" s="51"/>
      <c r="L215" s="51"/>
      <c r="M215" s="51"/>
      <c r="N215" s="51"/>
      <c r="O215" s="51"/>
    </row>
    <row r="216" spans="1:15" x14ac:dyDescent="0.25">
      <c r="A216" s="28"/>
      <c r="B216" s="28"/>
      <c r="C216" s="54" t="s">
        <v>205</v>
      </c>
      <c r="D216" s="8">
        <f>D214/100*D215</f>
        <v>0</v>
      </c>
      <c r="E216" s="8">
        <f t="shared" ref="E216:O216" si="61">E214/100*E215</f>
        <v>0</v>
      </c>
      <c r="F216" s="8">
        <f t="shared" si="61"/>
        <v>0</v>
      </c>
      <c r="G216" s="8">
        <f t="shared" si="61"/>
        <v>0</v>
      </c>
      <c r="H216" s="8">
        <f t="shared" si="61"/>
        <v>0</v>
      </c>
      <c r="I216" s="8">
        <f t="shared" si="61"/>
        <v>0</v>
      </c>
      <c r="J216" s="8">
        <f t="shared" si="61"/>
        <v>0</v>
      </c>
      <c r="K216" s="8">
        <f t="shared" si="61"/>
        <v>0</v>
      </c>
      <c r="L216" s="8">
        <f t="shared" si="61"/>
        <v>0</v>
      </c>
      <c r="M216" s="8">
        <f t="shared" si="61"/>
        <v>0</v>
      </c>
      <c r="N216" s="8">
        <f t="shared" si="61"/>
        <v>0</v>
      </c>
      <c r="O216" s="8">
        <f t="shared" si="61"/>
        <v>0</v>
      </c>
    </row>
    <row r="217" spans="1:15" x14ac:dyDescent="0.25">
      <c r="A217" s="28"/>
      <c r="B217" s="28"/>
      <c r="C217" s="54" t="s">
        <v>207</v>
      </c>
      <c r="D217" s="51">
        <v>95</v>
      </c>
      <c r="E217" s="51">
        <f>D217</f>
        <v>95</v>
      </c>
      <c r="F217" s="51">
        <f t="shared" ref="F217:O217" si="62">E217</f>
        <v>95</v>
      </c>
      <c r="G217" s="51">
        <f t="shared" si="62"/>
        <v>95</v>
      </c>
      <c r="H217" s="51">
        <f t="shared" si="62"/>
        <v>95</v>
      </c>
      <c r="I217" s="51">
        <f t="shared" si="62"/>
        <v>95</v>
      </c>
      <c r="J217" s="51">
        <f t="shared" si="62"/>
        <v>95</v>
      </c>
      <c r="K217" s="51">
        <f t="shared" si="62"/>
        <v>95</v>
      </c>
      <c r="L217" s="51">
        <f t="shared" si="62"/>
        <v>95</v>
      </c>
      <c r="M217" s="51">
        <f t="shared" si="62"/>
        <v>95</v>
      </c>
      <c r="N217" s="51">
        <f t="shared" si="62"/>
        <v>95</v>
      </c>
      <c r="O217" s="51">
        <f t="shared" si="62"/>
        <v>95</v>
      </c>
    </row>
    <row r="218" spans="1:15" x14ac:dyDescent="0.25">
      <c r="C218" s="54" t="s">
        <v>583</v>
      </c>
      <c r="D218" s="56">
        <f>$D$9*D216</f>
        <v>0</v>
      </c>
      <c r="E218" s="56">
        <f>$E$9*E216</f>
        <v>0</v>
      </c>
      <c r="F218" s="56">
        <f>$F$9*F216</f>
        <v>0</v>
      </c>
      <c r="G218" s="56">
        <f>$G$9*G216</f>
        <v>0</v>
      </c>
      <c r="H218" s="56">
        <f>$H$9*H216</f>
        <v>0</v>
      </c>
      <c r="I218" s="56">
        <f>$I$9*I216</f>
        <v>0</v>
      </c>
      <c r="J218" s="56">
        <f>$J$9*J216</f>
        <v>0</v>
      </c>
      <c r="K218" s="56">
        <f>$K$9*K216</f>
        <v>0</v>
      </c>
      <c r="L218" s="56">
        <f>$L$9*L216</f>
        <v>0</v>
      </c>
      <c r="M218" s="56">
        <f>$M$9*M216</f>
        <v>0</v>
      </c>
      <c r="N218" s="56">
        <f>$N$9*N216</f>
        <v>0</v>
      </c>
      <c r="O218" s="56">
        <f>$O$9*O216</f>
        <v>0</v>
      </c>
    </row>
    <row r="219" spans="1:15" x14ac:dyDescent="0.25">
      <c r="C219" s="54" t="s">
        <v>584</v>
      </c>
      <c r="D219" s="1"/>
      <c r="E219" s="1"/>
      <c r="F219" s="1"/>
      <c r="G219" s="1"/>
      <c r="H219" s="1"/>
      <c r="I219" s="1"/>
      <c r="J219" s="1"/>
      <c r="K219" s="1"/>
      <c r="L219" s="1"/>
      <c r="M219" s="1"/>
      <c r="N219" s="1"/>
      <c r="O219" s="1"/>
    </row>
    <row r="220" spans="1:15" ht="15.75" thickBot="1" x14ac:dyDescent="0.3"/>
    <row r="221" spans="1:15" ht="15.75" thickBot="1" x14ac:dyDescent="0.3">
      <c r="A221" s="61" t="s">
        <v>250</v>
      </c>
      <c r="B221" s="510"/>
      <c r="C221" s="511"/>
      <c r="D221" s="60"/>
      <c r="E221" s="60"/>
      <c r="F221" s="60"/>
      <c r="G221" s="60"/>
      <c r="H221" s="60"/>
      <c r="I221" s="60"/>
      <c r="J221" s="60"/>
      <c r="K221" s="60"/>
      <c r="L221" s="60"/>
      <c r="M221" s="60"/>
      <c r="N221" s="60"/>
      <c r="O221" s="60"/>
    </row>
    <row r="222" spans="1:15" x14ac:dyDescent="0.25">
      <c r="A222" s="28"/>
      <c r="B222" s="28"/>
      <c r="C222" s="54" t="s">
        <v>208</v>
      </c>
      <c r="D222" s="57"/>
      <c r="E222" s="57"/>
      <c r="F222" s="57"/>
      <c r="G222" s="57"/>
      <c r="H222" s="57"/>
      <c r="I222" s="57"/>
      <c r="J222" s="57"/>
      <c r="K222" s="57"/>
      <c r="L222" s="57"/>
      <c r="M222" s="57"/>
      <c r="N222" s="57"/>
      <c r="O222" s="57"/>
    </row>
    <row r="223" spans="1:15" x14ac:dyDescent="0.25">
      <c r="A223" s="28"/>
      <c r="B223" s="28"/>
      <c r="C223" s="54" t="s">
        <v>209</v>
      </c>
      <c r="D223" s="51"/>
      <c r="E223" s="51"/>
      <c r="F223" s="51"/>
      <c r="G223" s="51"/>
      <c r="H223" s="51"/>
      <c r="I223" s="51"/>
      <c r="J223" s="51"/>
      <c r="K223" s="51"/>
      <c r="L223" s="51"/>
      <c r="M223" s="51"/>
      <c r="N223" s="51"/>
      <c r="O223" s="51"/>
    </row>
    <row r="224" spans="1:15" x14ac:dyDescent="0.25">
      <c r="A224" s="28"/>
      <c r="B224" s="28"/>
      <c r="C224" s="54" t="s">
        <v>205</v>
      </c>
      <c r="D224" s="8">
        <f>D222/100*D223</f>
        <v>0</v>
      </c>
      <c r="E224" s="8">
        <f t="shared" ref="E224:O224" si="63">E222/100*E223</f>
        <v>0</v>
      </c>
      <c r="F224" s="8">
        <f t="shared" si="63"/>
        <v>0</v>
      </c>
      <c r="G224" s="8">
        <f t="shared" si="63"/>
        <v>0</v>
      </c>
      <c r="H224" s="8">
        <f t="shared" si="63"/>
        <v>0</v>
      </c>
      <c r="I224" s="8">
        <f t="shared" si="63"/>
        <v>0</v>
      </c>
      <c r="J224" s="8">
        <f t="shared" si="63"/>
        <v>0</v>
      </c>
      <c r="K224" s="8">
        <f t="shared" si="63"/>
        <v>0</v>
      </c>
      <c r="L224" s="8">
        <f t="shared" si="63"/>
        <v>0</v>
      </c>
      <c r="M224" s="8">
        <f t="shared" si="63"/>
        <v>0</v>
      </c>
      <c r="N224" s="8">
        <f t="shared" si="63"/>
        <v>0</v>
      </c>
      <c r="O224" s="8">
        <f t="shared" si="63"/>
        <v>0</v>
      </c>
    </row>
    <row r="225" spans="1:15" x14ac:dyDescent="0.25">
      <c r="A225" s="28"/>
      <c r="B225" s="28"/>
      <c r="C225" s="54" t="s">
        <v>207</v>
      </c>
      <c r="D225" s="51">
        <v>95</v>
      </c>
      <c r="E225" s="51">
        <f>D225</f>
        <v>95</v>
      </c>
      <c r="F225" s="51">
        <f t="shared" ref="F225:O225" si="64">E225</f>
        <v>95</v>
      </c>
      <c r="G225" s="51">
        <f t="shared" si="64"/>
        <v>95</v>
      </c>
      <c r="H225" s="51">
        <f t="shared" si="64"/>
        <v>95</v>
      </c>
      <c r="I225" s="51">
        <f t="shared" si="64"/>
        <v>95</v>
      </c>
      <c r="J225" s="51">
        <f t="shared" si="64"/>
        <v>95</v>
      </c>
      <c r="K225" s="51">
        <f t="shared" si="64"/>
        <v>95</v>
      </c>
      <c r="L225" s="51">
        <f t="shared" si="64"/>
        <v>95</v>
      </c>
      <c r="M225" s="51">
        <f t="shared" si="64"/>
        <v>95</v>
      </c>
      <c r="N225" s="51">
        <f t="shared" si="64"/>
        <v>95</v>
      </c>
      <c r="O225" s="51">
        <f t="shared" si="64"/>
        <v>95</v>
      </c>
    </row>
    <row r="226" spans="1:15" x14ac:dyDescent="0.25">
      <c r="C226" s="54" t="s">
        <v>583</v>
      </c>
      <c r="D226" s="56">
        <f>$D$9*D224</f>
        <v>0</v>
      </c>
      <c r="E226" s="56">
        <f>$E$9*E224</f>
        <v>0</v>
      </c>
      <c r="F226" s="56">
        <f>$F$9*F224</f>
        <v>0</v>
      </c>
      <c r="G226" s="56">
        <f>$G$9*G224</f>
        <v>0</v>
      </c>
      <c r="H226" s="56">
        <f>$H$9*H224</f>
        <v>0</v>
      </c>
      <c r="I226" s="56">
        <f>$I$9*I224</f>
        <v>0</v>
      </c>
      <c r="J226" s="56">
        <f>$J$9*J224</f>
        <v>0</v>
      </c>
      <c r="K226" s="56">
        <f>$K$9*K224</f>
        <v>0</v>
      </c>
      <c r="L226" s="56">
        <f>$L$9*L224</f>
        <v>0</v>
      </c>
      <c r="M226" s="56">
        <f>$M$9*M224</f>
        <v>0</v>
      </c>
      <c r="N226" s="56">
        <f>$N$9*N224</f>
        <v>0</v>
      </c>
      <c r="O226" s="56">
        <f>$O$9*O224</f>
        <v>0</v>
      </c>
    </row>
    <row r="227" spans="1:15" x14ac:dyDescent="0.25">
      <c r="C227" s="54" t="s">
        <v>584</v>
      </c>
      <c r="D227" s="1"/>
      <c r="E227" s="1"/>
      <c r="F227" s="1"/>
      <c r="G227" s="1"/>
      <c r="H227" s="1"/>
      <c r="I227" s="1"/>
      <c r="J227" s="1"/>
      <c r="K227" s="1"/>
      <c r="L227" s="1"/>
      <c r="M227" s="1"/>
      <c r="N227" s="1"/>
      <c r="O227" s="1"/>
    </row>
    <row r="228" spans="1:15" ht="15.75" thickBot="1" x14ac:dyDescent="0.3"/>
    <row r="229" spans="1:15" ht="15.75" thickBot="1" x14ac:dyDescent="0.3">
      <c r="A229" s="61" t="s">
        <v>251</v>
      </c>
      <c r="B229" s="510"/>
      <c r="C229" s="511"/>
      <c r="D229" s="60"/>
      <c r="E229" s="60"/>
      <c r="F229" s="60"/>
      <c r="G229" s="60"/>
      <c r="H229" s="60"/>
      <c r="I229" s="60"/>
      <c r="J229" s="60"/>
      <c r="K229" s="60"/>
      <c r="L229" s="60"/>
      <c r="M229" s="60"/>
      <c r="N229" s="60"/>
      <c r="O229" s="60"/>
    </row>
    <row r="230" spans="1:15" x14ac:dyDescent="0.25">
      <c r="A230" s="28"/>
      <c r="B230" s="28"/>
      <c r="C230" s="54" t="s">
        <v>208</v>
      </c>
      <c r="D230" s="57"/>
      <c r="E230" s="57"/>
      <c r="F230" s="57"/>
      <c r="G230" s="57"/>
      <c r="H230" s="57"/>
      <c r="I230" s="57"/>
      <c r="J230" s="57"/>
      <c r="K230" s="57"/>
      <c r="L230" s="57"/>
      <c r="M230" s="57"/>
      <c r="N230" s="57"/>
      <c r="O230" s="57"/>
    </row>
    <row r="231" spans="1:15" x14ac:dyDescent="0.25">
      <c r="A231" s="28"/>
      <c r="B231" s="28"/>
      <c r="C231" s="54" t="s">
        <v>209</v>
      </c>
      <c r="D231" s="51"/>
      <c r="E231" s="51"/>
      <c r="F231" s="51"/>
      <c r="G231" s="51"/>
      <c r="H231" s="51"/>
      <c r="I231" s="51"/>
      <c r="J231" s="51"/>
      <c r="K231" s="51"/>
      <c r="L231" s="51"/>
      <c r="M231" s="51"/>
      <c r="N231" s="51"/>
      <c r="O231" s="51"/>
    </row>
    <row r="232" spans="1:15" x14ac:dyDescent="0.25">
      <c r="A232" s="28"/>
      <c r="B232" s="28"/>
      <c r="C232" s="54" t="s">
        <v>205</v>
      </c>
      <c r="D232" s="8">
        <f>D230/100*D231</f>
        <v>0</v>
      </c>
      <c r="E232" s="8">
        <f t="shared" ref="E232:O232" si="65">E230/100*E231</f>
        <v>0</v>
      </c>
      <c r="F232" s="8">
        <f t="shared" si="65"/>
        <v>0</v>
      </c>
      <c r="G232" s="8">
        <f t="shared" si="65"/>
        <v>0</v>
      </c>
      <c r="H232" s="8">
        <f t="shared" si="65"/>
        <v>0</v>
      </c>
      <c r="I232" s="8">
        <f t="shared" si="65"/>
        <v>0</v>
      </c>
      <c r="J232" s="8">
        <f t="shared" si="65"/>
        <v>0</v>
      </c>
      <c r="K232" s="8">
        <f t="shared" si="65"/>
        <v>0</v>
      </c>
      <c r="L232" s="8">
        <f t="shared" si="65"/>
        <v>0</v>
      </c>
      <c r="M232" s="8">
        <f t="shared" si="65"/>
        <v>0</v>
      </c>
      <c r="N232" s="8">
        <f t="shared" si="65"/>
        <v>0</v>
      </c>
      <c r="O232" s="8">
        <f t="shared" si="65"/>
        <v>0</v>
      </c>
    </row>
    <row r="233" spans="1:15" x14ac:dyDescent="0.25">
      <c r="A233" s="28"/>
      <c r="B233" s="28"/>
      <c r="C233" s="54" t="s">
        <v>207</v>
      </c>
      <c r="D233" s="51">
        <v>95</v>
      </c>
      <c r="E233" s="51">
        <f>D233</f>
        <v>95</v>
      </c>
      <c r="F233" s="51">
        <f t="shared" ref="F233:O233" si="66">E233</f>
        <v>95</v>
      </c>
      <c r="G233" s="51">
        <f t="shared" si="66"/>
        <v>95</v>
      </c>
      <c r="H233" s="51">
        <f t="shared" si="66"/>
        <v>95</v>
      </c>
      <c r="I233" s="51">
        <f t="shared" si="66"/>
        <v>95</v>
      </c>
      <c r="J233" s="51">
        <f t="shared" si="66"/>
        <v>95</v>
      </c>
      <c r="K233" s="51">
        <f t="shared" si="66"/>
        <v>95</v>
      </c>
      <c r="L233" s="51">
        <f t="shared" si="66"/>
        <v>95</v>
      </c>
      <c r="M233" s="51">
        <f t="shared" si="66"/>
        <v>95</v>
      </c>
      <c r="N233" s="51">
        <f t="shared" si="66"/>
        <v>95</v>
      </c>
      <c r="O233" s="51">
        <f t="shared" si="66"/>
        <v>95</v>
      </c>
    </row>
    <row r="234" spans="1:15" x14ac:dyDescent="0.25">
      <c r="C234" s="54" t="s">
        <v>583</v>
      </c>
      <c r="D234" s="56">
        <f>$D$9*D232</f>
        <v>0</v>
      </c>
      <c r="E234" s="56">
        <f>$E$9*E232</f>
        <v>0</v>
      </c>
      <c r="F234" s="56">
        <f>$F$9*F232</f>
        <v>0</v>
      </c>
      <c r="G234" s="56">
        <f>$G$9*G232</f>
        <v>0</v>
      </c>
      <c r="H234" s="56">
        <f>$H$9*H232</f>
        <v>0</v>
      </c>
      <c r="I234" s="56">
        <f>$I$9*I232</f>
        <v>0</v>
      </c>
      <c r="J234" s="56">
        <f>$J$9*J232</f>
        <v>0</v>
      </c>
      <c r="K234" s="56">
        <f>$K$9*K232</f>
        <v>0</v>
      </c>
      <c r="L234" s="56">
        <f>$L$9*L232</f>
        <v>0</v>
      </c>
      <c r="M234" s="56">
        <f>$M$9*M232</f>
        <v>0</v>
      </c>
      <c r="N234" s="56">
        <f>$N$9*N232</f>
        <v>0</v>
      </c>
      <c r="O234" s="56">
        <f>$O$9*O232</f>
        <v>0</v>
      </c>
    </row>
    <row r="235" spans="1:15" x14ac:dyDescent="0.25">
      <c r="C235" s="54" t="s">
        <v>584</v>
      </c>
      <c r="D235" s="1"/>
      <c r="E235" s="1"/>
      <c r="F235" s="1"/>
      <c r="G235" s="1"/>
      <c r="H235" s="1"/>
      <c r="I235" s="1"/>
      <c r="J235" s="1"/>
      <c r="K235" s="1"/>
      <c r="L235" s="1"/>
      <c r="M235" s="1"/>
      <c r="N235" s="1"/>
      <c r="O235" s="1"/>
    </row>
    <row r="236" spans="1:15" ht="15.75" thickBot="1" x14ac:dyDescent="0.3"/>
    <row r="237" spans="1:15" ht="15.75" thickBot="1" x14ac:dyDescent="0.3">
      <c r="A237" s="61" t="s">
        <v>239</v>
      </c>
      <c r="B237" s="510"/>
      <c r="C237" s="511"/>
      <c r="D237" s="60"/>
      <c r="E237" s="60"/>
      <c r="F237" s="60"/>
      <c r="G237" s="60"/>
      <c r="H237" s="60"/>
      <c r="I237" s="60"/>
      <c r="J237" s="60"/>
      <c r="K237" s="60"/>
      <c r="L237" s="60"/>
      <c r="M237" s="60"/>
      <c r="N237" s="60"/>
      <c r="O237" s="60"/>
    </row>
    <row r="238" spans="1:15" x14ac:dyDescent="0.25">
      <c r="A238" s="28"/>
      <c r="B238" s="28"/>
      <c r="C238" s="54" t="s">
        <v>208</v>
      </c>
      <c r="D238" s="57"/>
      <c r="E238" s="57"/>
      <c r="F238" s="57"/>
      <c r="G238" s="57"/>
      <c r="H238" s="57"/>
      <c r="I238" s="57"/>
      <c r="J238" s="57"/>
      <c r="K238" s="57"/>
      <c r="L238" s="57"/>
      <c r="M238" s="57"/>
      <c r="N238" s="57"/>
      <c r="O238" s="57"/>
    </row>
    <row r="239" spans="1:15" x14ac:dyDescent="0.25">
      <c r="A239" s="28"/>
      <c r="B239" s="28"/>
      <c r="C239" s="54" t="s">
        <v>209</v>
      </c>
      <c r="D239" s="51"/>
      <c r="E239" s="51"/>
      <c r="F239" s="51"/>
      <c r="G239" s="51"/>
      <c r="H239" s="51"/>
      <c r="I239" s="51"/>
      <c r="J239" s="51"/>
      <c r="K239" s="51"/>
      <c r="L239" s="51"/>
      <c r="M239" s="51"/>
      <c r="N239" s="51"/>
      <c r="O239" s="51"/>
    </row>
    <row r="240" spans="1:15" x14ac:dyDescent="0.25">
      <c r="A240" s="28"/>
      <c r="B240" s="28"/>
      <c r="C240" s="54" t="s">
        <v>205</v>
      </c>
      <c r="D240" s="8">
        <f>D238/100*D239</f>
        <v>0</v>
      </c>
      <c r="E240" s="8">
        <f t="shared" ref="E240:O240" si="67">E238/100*E239</f>
        <v>0</v>
      </c>
      <c r="F240" s="8">
        <f t="shared" si="67"/>
        <v>0</v>
      </c>
      <c r="G240" s="8">
        <f t="shared" si="67"/>
        <v>0</v>
      </c>
      <c r="H240" s="8">
        <f t="shared" si="67"/>
        <v>0</v>
      </c>
      <c r="I240" s="8">
        <f t="shared" si="67"/>
        <v>0</v>
      </c>
      <c r="J240" s="8">
        <f t="shared" si="67"/>
        <v>0</v>
      </c>
      <c r="K240" s="8">
        <f t="shared" si="67"/>
        <v>0</v>
      </c>
      <c r="L240" s="8">
        <f t="shared" si="67"/>
        <v>0</v>
      </c>
      <c r="M240" s="8">
        <f t="shared" si="67"/>
        <v>0</v>
      </c>
      <c r="N240" s="8">
        <f t="shared" si="67"/>
        <v>0</v>
      </c>
      <c r="O240" s="8">
        <f t="shared" si="67"/>
        <v>0</v>
      </c>
    </row>
    <row r="241" spans="1:15" x14ac:dyDescent="0.25">
      <c r="A241" s="28"/>
      <c r="B241" s="28"/>
      <c r="C241" s="54" t="s">
        <v>207</v>
      </c>
      <c r="D241" s="51">
        <v>95</v>
      </c>
      <c r="E241" s="51">
        <f>D241</f>
        <v>95</v>
      </c>
      <c r="F241" s="51">
        <f t="shared" ref="F241:O241" si="68">E241</f>
        <v>95</v>
      </c>
      <c r="G241" s="51">
        <f t="shared" si="68"/>
        <v>95</v>
      </c>
      <c r="H241" s="51">
        <f t="shared" si="68"/>
        <v>95</v>
      </c>
      <c r="I241" s="51">
        <f t="shared" si="68"/>
        <v>95</v>
      </c>
      <c r="J241" s="51">
        <f t="shared" si="68"/>
        <v>95</v>
      </c>
      <c r="K241" s="51">
        <f t="shared" si="68"/>
        <v>95</v>
      </c>
      <c r="L241" s="51">
        <f t="shared" si="68"/>
        <v>95</v>
      </c>
      <c r="M241" s="51">
        <f t="shared" si="68"/>
        <v>95</v>
      </c>
      <c r="N241" s="51">
        <f t="shared" si="68"/>
        <v>95</v>
      </c>
      <c r="O241" s="51">
        <f t="shared" si="68"/>
        <v>95</v>
      </c>
    </row>
    <row r="242" spans="1:15" x14ac:dyDescent="0.25">
      <c r="C242" s="54" t="s">
        <v>583</v>
      </c>
      <c r="D242" s="56">
        <f>$D$9*D240</f>
        <v>0</v>
      </c>
      <c r="E242" s="56">
        <f>$E$9*E240</f>
        <v>0</v>
      </c>
      <c r="F242" s="56">
        <f>$F$9*F240</f>
        <v>0</v>
      </c>
      <c r="G242" s="56">
        <f>$G$9*G240</f>
        <v>0</v>
      </c>
      <c r="H242" s="56">
        <f>$H$9*H240</f>
        <v>0</v>
      </c>
      <c r="I242" s="56">
        <f>$I$9*I240</f>
        <v>0</v>
      </c>
      <c r="J242" s="56">
        <f>$J$9*J240</f>
        <v>0</v>
      </c>
      <c r="K242" s="56">
        <f>$K$9*K240</f>
        <v>0</v>
      </c>
      <c r="L242" s="56">
        <f>$L$9*L240</f>
        <v>0</v>
      </c>
      <c r="M242" s="56">
        <f>$M$9*M240</f>
        <v>0</v>
      </c>
      <c r="N242" s="56">
        <f>$N$9*N240</f>
        <v>0</v>
      </c>
      <c r="O242" s="56">
        <f>$O$9*O240</f>
        <v>0</v>
      </c>
    </row>
    <row r="243" spans="1:15" x14ac:dyDescent="0.25">
      <c r="C243" s="54" t="s">
        <v>584</v>
      </c>
      <c r="D243" s="1"/>
      <c r="E243" s="1"/>
      <c r="F243" s="1"/>
      <c r="G243" s="1"/>
      <c r="H243" s="1"/>
      <c r="I243" s="1"/>
      <c r="J243" s="1"/>
      <c r="K243" s="1"/>
      <c r="L243" s="1"/>
      <c r="M243" s="1"/>
      <c r="N243" s="1"/>
      <c r="O243" s="1"/>
    </row>
    <row r="244" spans="1:15" ht="15.75" thickBot="1" x14ac:dyDescent="0.3"/>
    <row r="245" spans="1:15" ht="15.75" thickBot="1" x14ac:dyDescent="0.3">
      <c r="A245" s="61" t="s">
        <v>252</v>
      </c>
      <c r="B245" s="510"/>
      <c r="C245" s="511"/>
      <c r="D245" s="60"/>
      <c r="E245" s="60"/>
      <c r="F245" s="60"/>
      <c r="G245" s="60"/>
      <c r="H245" s="60"/>
      <c r="I245" s="60"/>
      <c r="J245" s="60"/>
      <c r="K245" s="60"/>
      <c r="L245" s="60"/>
      <c r="M245" s="60"/>
      <c r="N245" s="60"/>
      <c r="O245" s="60"/>
    </row>
    <row r="246" spans="1:15" x14ac:dyDescent="0.25">
      <c r="A246" s="28"/>
      <c r="B246" s="28"/>
      <c r="C246" s="54" t="s">
        <v>208</v>
      </c>
      <c r="D246" s="57"/>
      <c r="E246" s="57"/>
      <c r="F246" s="57"/>
      <c r="G246" s="57"/>
      <c r="H246" s="57"/>
      <c r="I246" s="57"/>
      <c r="J246" s="57"/>
      <c r="K246" s="57"/>
      <c r="L246" s="57"/>
      <c r="M246" s="57"/>
      <c r="N246" s="57"/>
      <c r="O246" s="57"/>
    </row>
    <row r="247" spans="1:15" x14ac:dyDescent="0.25">
      <c r="A247" s="28"/>
      <c r="B247" s="28"/>
      <c r="C247" s="54" t="s">
        <v>209</v>
      </c>
      <c r="D247" s="51"/>
      <c r="E247" s="51"/>
      <c r="F247" s="51"/>
      <c r="G247" s="51"/>
      <c r="H247" s="51"/>
      <c r="I247" s="51"/>
      <c r="J247" s="51"/>
      <c r="K247" s="51"/>
      <c r="L247" s="51"/>
      <c r="M247" s="51"/>
      <c r="N247" s="51"/>
      <c r="O247" s="51"/>
    </row>
    <row r="248" spans="1:15" x14ac:dyDescent="0.25">
      <c r="A248" s="28"/>
      <c r="B248" s="28"/>
      <c r="C248" s="54" t="s">
        <v>205</v>
      </c>
      <c r="D248" s="8">
        <f>D246/100*D247</f>
        <v>0</v>
      </c>
      <c r="E248" s="8">
        <f t="shared" ref="E248:O248" si="69">E246/100*E247</f>
        <v>0</v>
      </c>
      <c r="F248" s="8">
        <f t="shared" si="69"/>
        <v>0</v>
      </c>
      <c r="G248" s="8">
        <f t="shared" si="69"/>
        <v>0</v>
      </c>
      <c r="H248" s="8">
        <f t="shared" si="69"/>
        <v>0</v>
      </c>
      <c r="I248" s="8">
        <f t="shared" si="69"/>
        <v>0</v>
      </c>
      <c r="J248" s="8">
        <f t="shared" si="69"/>
        <v>0</v>
      </c>
      <c r="K248" s="8">
        <f t="shared" si="69"/>
        <v>0</v>
      </c>
      <c r="L248" s="8">
        <f t="shared" si="69"/>
        <v>0</v>
      </c>
      <c r="M248" s="8">
        <f t="shared" si="69"/>
        <v>0</v>
      </c>
      <c r="N248" s="8">
        <f t="shared" si="69"/>
        <v>0</v>
      </c>
      <c r="O248" s="8">
        <f t="shared" si="69"/>
        <v>0</v>
      </c>
    </row>
    <row r="249" spans="1:15" x14ac:dyDescent="0.25">
      <c r="A249" s="28"/>
      <c r="B249" s="28"/>
      <c r="C249" s="54" t="s">
        <v>207</v>
      </c>
      <c r="D249" s="51">
        <v>95</v>
      </c>
      <c r="E249" s="51">
        <f>D249</f>
        <v>95</v>
      </c>
      <c r="F249" s="51">
        <f t="shared" ref="F249:O249" si="70">E249</f>
        <v>95</v>
      </c>
      <c r="G249" s="51">
        <f t="shared" si="70"/>
        <v>95</v>
      </c>
      <c r="H249" s="51">
        <f t="shared" si="70"/>
        <v>95</v>
      </c>
      <c r="I249" s="51">
        <f t="shared" si="70"/>
        <v>95</v>
      </c>
      <c r="J249" s="51">
        <f t="shared" si="70"/>
        <v>95</v>
      </c>
      <c r="K249" s="51">
        <f t="shared" si="70"/>
        <v>95</v>
      </c>
      <c r="L249" s="51">
        <f t="shared" si="70"/>
        <v>95</v>
      </c>
      <c r="M249" s="51">
        <f t="shared" si="70"/>
        <v>95</v>
      </c>
      <c r="N249" s="51">
        <f t="shared" si="70"/>
        <v>95</v>
      </c>
      <c r="O249" s="51">
        <f t="shared" si="70"/>
        <v>95</v>
      </c>
    </row>
    <row r="250" spans="1:15" x14ac:dyDescent="0.25">
      <c r="C250" s="54" t="s">
        <v>583</v>
      </c>
      <c r="D250" s="56">
        <f>$D$9*D248</f>
        <v>0</v>
      </c>
      <c r="E250" s="56">
        <f>$E$9*E248</f>
        <v>0</v>
      </c>
      <c r="F250" s="56">
        <f>$F$9*F248</f>
        <v>0</v>
      </c>
      <c r="G250" s="56">
        <f>$G$9*G248</f>
        <v>0</v>
      </c>
      <c r="H250" s="56">
        <f>$H$9*H248</f>
        <v>0</v>
      </c>
      <c r="I250" s="56">
        <f>$I$9*I248</f>
        <v>0</v>
      </c>
      <c r="J250" s="56">
        <f>$J$9*J248</f>
        <v>0</v>
      </c>
      <c r="K250" s="56">
        <f>$K$9*K248</f>
        <v>0</v>
      </c>
      <c r="L250" s="56">
        <f>$L$9*L248</f>
        <v>0</v>
      </c>
      <c r="M250" s="56">
        <f>$M$9*M248</f>
        <v>0</v>
      </c>
      <c r="N250" s="56">
        <f>$N$9*N248</f>
        <v>0</v>
      </c>
      <c r="O250" s="56">
        <f>$O$9*O248</f>
        <v>0</v>
      </c>
    </row>
    <row r="251" spans="1:15" x14ac:dyDescent="0.25">
      <c r="C251" s="54" t="s">
        <v>584</v>
      </c>
      <c r="D251" s="1"/>
      <c r="E251" s="1"/>
      <c r="F251" s="1"/>
      <c r="G251" s="1"/>
      <c r="H251" s="1"/>
      <c r="I251" s="1"/>
      <c r="J251" s="1"/>
      <c r="K251" s="1"/>
      <c r="L251" s="1"/>
      <c r="M251" s="1"/>
      <c r="N251" s="1"/>
      <c r="O251" s="1"/>
    </row>
    <row r="252" spans="1:15" ht="15.75" thickBot="1" x14ac:dyDescent="0.3"/>
    <row r="253" spans="1:15" ht="15.75" thickBot="1" x14ac:dyDescent="0.3">
      <c r="A253" s="61" t="s">
        <v>253</v>
      </c>
      <c r="B253" s="510"/>
      <c r="C253" s="511"/>
      <c r="D253" s="60"/>
      <c r="E253" s="60"/>
      <c r="F253" s="60"/>
      <c r="G253" s="60"/>
      <c r="H253" s="60"/>
      <c r="I253" s="60"/>
      <c r="J253" s="60"/>
      <c r="K253" s="60"/>
      <c r="L253" s="60"/>
      <c r="M253" s="60"/>
      <c r="N253" s="60"/>
      <c r="O253" s="60"/>
    </row>
    <row r="254" spans="1:15" x14ac:dyDescent="0.25">
      <c r="A254" s="28"/>
      <c r="B254" s="28"/>
      <c r="C254" s="54" t="s">
        <v>208</v>
      </c>
      <c r="D254" s="57"/>
      <c r="E254" s="57"/>
      <c r="F254" s="57"/>
      <c r="G254" s="57"/>
      <c r="H254" s="57"/>
      <c r="I254" s="57"/>
      <c r="J254" s="57"/>
      <c r="K254" s="57"/>
      <c r="L254" s="57"/>
      <c r="M254" s="57"/>
      <c r="N254" s="57"/>
      <c r="O254" s="57"/>
    </row>
    <row r="255" spans="1:15" x14ac:dyDescent="0.25">
      <c r="A255" s="28"/>
      <c r="B255" s="28"/>
      <c r="C255" s="54" t="s">
        <v>209</v>
      </c>
      <c r="D255" s="51"/>
      <c r="E255" s="51"/>
      <c r="F255" s="51"/>
      <c r="G255" s="51"/>
      <c r="H255" s="51"/>
      <c r="I255" s="51"/>
      <c r="J255" s="51"/>
      <c r="K255" s="51"/>
      <c r="L255" s="51"/>
      <c r="M255" s="51"/>
      <c r="N255" s="51"/>
      <c r="O255" s="51"/>
    </row>
    <row r="256" spans="1:15" x14ac:dyDescent="0.25">
      <c r="A256" s="28"/>
      <c r="B256" s="28"/>
      <c r="C256" s="54" t="s">
        <v>205</v>
      </c>
      <c r="D256" s="8">
        <f>D254/100*D255</f>
        <v>0</v>
      </c>
      <c r="E256" s="8">
        <f t="shared" ref="E256:O256" si="71">E254/100*E255</f>
        <v>0</v>
      </c>
      <c r="F256" s="8">
        <f t="shared" si="71"/>
        <v>0</v>
      </c>
      <c r="G256" s="8">
        <f t="shared" si="71"/>
        <v>0</v>
      </c>
      <c r="H256" s="8">
        <f t="shared" si="71"/>
        <v>0</v>
      </c>
      <c r="I256" s="8">
        <f t="shared" si="71"/>
        <v>0</v>
      </c>
      <c r="J256" s="8">
        <f t="shared" si="71"/>
        <v>0</v>
      </c>
      <c r="K256" s="8">
        <f t="shared" si="71"/>
        <v>0</v>
      </c>
      <c r="L256" s="8">
        <f t="shared" si="71"/>
        <v>0</v>
      </c>
      <c r="M256" s="8">
        <f t="shared" si="71"/>
        <v>0</v>
      </c>
      <c r="N256" s="8">
        <f t="shared" si="71"/>
        <v>0</v>
      </c>
      <c r="O256" s="8">
        <f t="shared" si="71"/>
        <v>0</v>
      </c>
    </row>
    <row r="257" spans="1:15" x14ac:dyDescent="0.25">
      <c r="A257" s="28"/>
      <c r="B257" s="28"/>
      <c r="C257" s="54" t="s">
        <v>207</v>
      </c>
      <c r="D257" s="51">
        <v>95</v>
      </c>
      <c r="E257" s="51">
        <f>D257</f>
        <v>95</v>
      </c>
      <c r="F257" s="51">
        <f t="shared" ref="F257:O257" si="72">E257</f>
        <v>95</v>
      </c>
      <c r="G257" s="51">
        <f t="shared" si="72"/>
        <v>95</v>
      </c>
      <c r="H257" s="51">
        <f t="shared" si="72"/>
        <v>95</v>
      </c>
      <c r="I257" s="51">
        <f t="shared" si="72"/>
        <v>95</v>
      </c>
      <c r="J257" s="51">
        <f t="shared" si="72"/>
        <v>95</v>
      </c>
      <c r="K257" s="51">
        <f t="shared" si="72"/>
        <v>95</v>
      </c>
      <c r="L257" s="51">
        <f t="shared" si="72"/>
        <v>95</v>
      </c>
      <c r="M257" s="51">
        <f t="shared" si="72"/>
        <v>95</v>
      </c>
      <c r="N257" s="51">
        <f t="shared" si="72"/>
        <v>95</v>
      </c>
      <c r="O257" s="51">
        <f t="shared" si="72"/>
        <v>95</v>
      </c>
    </row>
    <row r="258" spans="1:15" x14ac:dyDescent="0.25">
      <c r="C258" s="54" t="s">
        <v>583</v>
      </c>
      <c r="D258" s="56">
        <f>$D$9*D256</f>
        <v>0</v>
      </c>
      <c r="E258" s="56">
        <f>$E$9*E256</f>
        <v>0</v>
      </c>
      <c r="F258" s="56">
        <f>$F$9*F256</f>
        <v>0</v>
      </c>
      <c r="G258" s="56">
        <f>$G$9*G256</f>
        <v>0</v>
      </c>
      <c r="H258" s="56">
        <f>$H$9*H256</f>
        <v>0</v>
      </c>
      <c r="I258" s="56">
        <f>$I$9*I256</f>
        <v>0</v>
      </c>
      <c r="J258" s="56">
        <f>$J$9*J256</f>
        <v>0</v>
      </c>
      <c r="K258" s="56">
        <f>$K$9*K256</f>
        <v>0</v>
      </c>
      <c r="L258" s="56">
        <f>$L$9*L256</f>
        <v>0</v>
      </c>
      <c r="M258" s="56">
        <f>$M$9*M256</f>
        <v>0</v>
      </c>
      <c r="N258" s="56">
        <f>$N$9*N256</f>
        <v>0</v>
      </c>
      <c r="O258" s="56">
        <f>$O$9*O256</f>
        <v>0</v>
      </c>
    </row>
    <row r="259" spans="1:15" x14ac:dyDescent="0.25">
      <c r="C259" s="54" t="s">
        <v>584</v>
      </c>
      <c r="D259" s="1"/>
      <c r="E259" s="1"/>
      <c r="F259" s="1"/>
      <c r="G259" s="1"/>
      <c r="H259" s="1"/>
      <c r="I259" s="1"/>
      <c r="J259" s="1"/>
      <c r="K259" s="1"/>
      <c r="L259" s="1"/>
      <c r="M259" s="1"/>
      <c r="N259" s="1"/>
      <c r="O259" s="1"/>
    </row>
    <row r="260" spans="1:15" ht="15.75" thickBot="1" x14ac:dyDescent="0.3"/>
    <row r="261" spans="1:15" ht="15.75" thickBot="1" x14ac:dyDescent="0.3">
      <c r="A261" s="61" t="s">
        <v>254</v>
      </c>
      <c r="B261" s="510"/>
      <c r="C261" s="511"/>
      <c r="D261" s="60"/>
      <c r="E261" s="60"/>
      <c r="F261" s="60"/>
      <c r="G261" s="60"/>
      <c r="H261" s="60"/>
      <c r="I261" s="60"/>
      <c r="J261" s="60"/>
      <c r="K261" s="60"/>
      <c r="L261" s="60"/>
      <c r="M261" s="60"/>
      <c r="N261" s="60"/>
      <c r="O261" s="60"/>
    </row>
    <row r="262" spans="1:15" x14ac:dyDescent="0.25">
      <c r="A262" s="28"/>
      <c r="B262" s="28"/>
      <c r="C262" s="54" t="s">
        <v>208</v>
      </c>
      <c r="D262" s="57"/>
      <c r="E262" s="57"/>
      <c r="F262" s="57"/>
      <c r="G262" s="57"/>
      <c r="H262" s="57"/>
      <c r="I262" s="57"/>
      <c r="J262" s="57"/>
      <c r="K262" s="57"/>
      <c r="L262" s="57"/>
      <c r="M262" s="57"/>
      <c r="N262" s="57"/>
      <c r="O262" s="57"/>
    </row>
    <row r="263" spans="1:15" x14ac:dyDescent="0.25">
      <c r="A263" s="28"/>
      <c r="B263" s="28"/>
      <c r="C263" s="54" t="s">
        <v>209</v>
      </c>
      <c r="D263" s="51"/>
      <c r="E263" s="51"/>
      <c r="F263" s="51"/>
      <c r="G263" s="51"/>
      <c r="H263" s="51"/>
      <c r="I263" s="51"/>
      <c r="J263" s="51"/>
      <c r="K263" s="51"/>
      <c r="L263" s="51"/>
      <c r="M263" s="51"/>
      <c r="N263" s="51"/>
      <c r="O263" s="51"/>
    </row>
    <row r="264" spans="1:15" x14ac:dyDescent="0.25">
      <c r="A264" s="28"/>
      <c r="B264" s="28"/>
      <c r="C264" s="54" t="s">
        <v>205</v>
      </c>
      <c r="D264" s="8">
        <f>D262/100*D263</f>
        <v>0</v>
      </c>
      <c r="E264" s="8">
        <f t="shared" ref="E264:O264" si="73">E262/100*E263</f>
        <v>0</v>
      </c>
      <c r="F264" s="8">
        <f t="shared" si="73"/>
        <v>0</v>
      </c>
      <c r="G264" s="8">
        <f t="shared" si="73"/>
        <v>0</v>
      </c>
      <c r="H264" s="8">
        <f t="shared" si="73"/>
        <v>0</v>
      </c>
      <c r="I264" s="8">
        <f t="shared" si="73"/>
        <v>0</v>
      </c>
      <c r="J264" s="8">
        <f t="shared" si="73"/>
        <v>0</v>
      </c>
      <c r="K264" s="8">
        <f t="shared" si="73"/>
        <v>0</v>
      </c>
      <c r="L264" s="8">
        <f t="shared" si="73"/>
        <v>0</v>
      </c>
      <c r="M264" s="8">
        <f t="shared" si="73"/>
        <v>0</v>
      </c>
      <c r="N264" s="8">
        <f t="shared" si="73"/>
        <v>0</v>
      </c>
      <c r="O264" s="8">
        <f t="shared" si="73"/>
        <v>0</v>
      </c>
    </row>
    <row r="265" spans="1:15" x14ac:dyDescent="0.25">
      <c r="A265" s="28"/>
      <c r="B265" s="28"/>
      <c r="C265" s="54" t="s">
        <v>207</v>
      </c>
      <c r="D265" s="51">
        <v>95</v>
      </c>
      <c r="E265" s="51">
        <f>D265</f>
        <v>95</v>
      </c>
      <c r="F265" s="51">
        <f t="shared" ref="F265:O265" si="74">E265</f>
        <v>95</v>
      </c>
      <c r="G265" s="51">
        <f t="shared" si="74"/>
        <v>95</v>
      </c>
      <c r="H265" s="51">
        <f t="shared" si="74"/>
        <v>95</v>
      </c>
      <c r="I265" s="51">
        <f t="shared" si="74"/>
        <v>95</v>
      </c>
      <c r="J265" s="51">
        <f t="shared" si="74"/>
        <v>95</v>
      </c>
      <c r="K265" s="51">
        <f t="shared" si="74"/>
        <v>95</v>
      </c>
      <c r="L265" s="51">
        <f t="shared" si="74"/>
        <v>95</v>
      </c>
      <c r="M265" s="51">
        <f t="shared" si="74"/>
        <v>95</v>
      </c>
      <c r="N265" s="51">
        <f t="shared" si="74"/>
        <v>95</v>
      </c>
      <c r="O265" s="51">
        <f t="shared" si="74"/>
        <v>95</v>
      </c>
    </row>
    <row r="266" spans="1:15" x14ac:dyDescent="0.25">
      <c r="C266" s="54" t="s">
        <v>583</v>
      </c>
      <c r="D266" s="56">
        <f>$D$9*D264</f>
        <v>0</v>
      </c>
      <c r="E266" s="56">
        <f>$E$9*E264</f>
        <v>0</v>
      </c>
      <c r="F266" s="56">
        <f>$F$9*F264</f>
        <v>0</v>
      </c>
      <c r="G266" s="56">
        <f>$G$9*G264</f>
        <v>0</v>
      </c>
      <c r="H266" s="56">
        <f>$H$9*H264</f>
        <v>0</v>
      </c>
      <c r="I266" s="56">
        <f>$I$9*I264</f>
        <v>0</v>
      </c>
      <c r="J266" s="56">
        <f>$J$9*J264</f>
        <v>0</v>
      </c>
      <c r="K266" s="56">
        <f>$K$9*K264</f>
        <v>0</v>
      </c>
      <c r="L266" s="56">
        <f>$L$9*L264</f>
        <v>0</v>
      </c>
      <c r="M266" s="56">
        <f>$M$9*M264</f>
        <v>0</v>
      </c>
      <c r="N266" s="56">
        <f>$N$9*N264</f>
        <v>0</v>
      </c>
      <c r="O266" s="56">
        <f>$O$9*O264</f>
        <v>0</v>
      </c>
    </row>
    <row r="267" spans="1:15" x14ac:dyDescent="0.25">
      <c r="C267" s="54" t="s">
        <v>584</v>
      </c>
      <c r="D267" s="1"/>
      <c r="E267" s="1"/>
      <c r="F267" s="1"/>
      <c r="G267" s="1"/>
      <c r="H267" s="1"/>
      <c r="I267" s="1"/>
      <c r="J267" s="1"/>
      <c r="K267" s="1"/>
      <c r="L267" s="1"/>
      <c r="M267" s="1"/>
      <c r="N267" s="1"/>
      <c r="O267" s="1"/>
    </row>
    <row r="268" spans="1:15" ht="15.75" thickBot="1" x14ac:dyDescent="0.3"/>
    <row r="269" spans="1:15" ht="15.75" thickBot="1" x14ac:dyDescent="0.3">
      <c r="A269" s="61" t="s">
        <v>255</v>
      </c>
      <c r="B269" s="510"/>
      <c r="C269" s="511"/>
      <c r="D269" s="60"/>
      <c r="E269" s="60"/>
      <c r="F269" s="60"/>
      <c r="G269" s="60"/>
      <c r="H269" s="60"/>
      <c r="I269" s="60"/>
      <c r="J269" s="60"/>
      <c r="K269" s="60"/>
      <c r="L269" s="60"/>
      <c r="M269" s="60"/>
      <c r="N269" s="60"/>
      <c r="O269" s="60"/>
    </row>
    <row r="270" spans="1:15" x14ac:dyDescent="0.25">
      <c r="A270" s="28"/>
      <c r="B270" s="28"/>
      <c r="C270" s="54" t="s">
        <v>208</v>
      </c>
      <c r="D270" s="57"/>
      <c r="E270" s="57"/>
      <c r="F270" s="57"/>
      <c r="G270" s="57"/>
      <c r="H270" s="57"/>
      <c r="I270" s="57"/>
      <c r="J270" s="57"/>
      <c r="K270" s="57"/>
      <c r="L270" s="57"/>
      <c r="M270" s="57"/>
      <c r="N270" s="57"/>
      <c r="O270" s="57"/>
    </row>
    <row r="271" spans="1:15" x14ac:dyDescent="0.25">
      <c r="A271" s="28"/>
      <c r="B271" s="28"/>
      <c r="C271" s="54" t="s">
        <v>209</v>
      </c>
      <c r="D271" s="51"/>
      <c r="E271" s="51"/>
      <c r="F271" s="51"/>
      <c r="G271" s="51"/>
      <c r="H271" s="51"/>
      <c r="I271" s="51"/>
      <c r="J271" s="51"/>
      <c r="K271" s="51"/>
      <c r="L271" s="51"/>
      <c r="M271" s="51"/>
      <c r="N271" s="51"/>
      <c r="O271" s="51"/>
    </row>
    <row r="272" spans="1:15" x14ac:dyDescent="0.25">
      <c r="A272" s="28"/>
      <c r="B272" s="28"/>
      <c r="C272" s="54" t="s">
        <v>205</v>
      </c>
      <c r="D272" s="8">
        <f>D270/100*D271</f>
        <v>0</v>
      </c>
      <c r="E272" s="8">
        <f t="shared" ref="E272:O272" si="75">E270/100*E271</f>
        <v>0</v>
      </c>
      <c r="F272" s="8">
        <f t="shared" si="75"/>
        <v>0</v>
      </c>
      <c r="G272" s="8">
        <f t="shared" si="75"/>
        <v>0</v>
      </c>
      <c r="H272" s="8">
        <f t="shared" si="75"/>
        <v>0</v>
      </c>
      <c r="I272" s="8">
        <f t="shared" si="75"/>
        <v>0</v>
      </c>
      <c r="J272" s="8">
        <f t="shared" si="75"/>
        <v>0</v>
      </c>
      <c r="K272" s="8">
        <f t="shared" si="75"/>
        <v>0</v>
      </c>
      <c r="L272" s="8">
        <f t="shared" si="75"/>
        <v>0</v>
      </c>
      <c r="M272" s="8">
        <f t="shared" si="75"/>
        <v>0</v>
      </c>
      <c r="N272" s="8">
        <f t="shared" si="75"/>
        <v>0</v>
      </c>
      <c r="O272" s="8">
        <f t="shared" si="75"/>
        <v>0</v>
      </c>
    </row>
    <row r="273" spans="1:15" x14ac:dyDescent="0.25">
      <c r="A273" s="28"/>
      <c r="B273" s="28"/>
      <c r="C273" s="54" t="s">
        <v>207</v>
      </c>
      <c r="D273" s="51">
        <v>95</v>
      </c>
      <c r="E273" s="51">
        <f>D273</f>
        <v>95</v>
      </c>
      <c r="F273" s="51">
        <f t="shared" ref="F273:O273" si="76">E273</f>
        <v>95</v>
      </c>
      <c r="G273" s="51">
        <f t="shared" si="76"/>
        <v>95</v>
      </c>
      <c r="H273" s="51">
        <f t="shared" si="76"/>
        <v>95</v>
      </c>
      <c r="I273" s="51">
        <f t="shared" si="76"/>
        <v>95</v>
      </c>
      <c r="J273" s="51">
        <f t="shared" si="76"/>
        <v>95</v>
      </c>
      <c r="K273" s="51">
        <f t="shared" si="76"/>
        <v>95</v>
      </c>
      <c r="L273" s="51">
        <f t="shared" si="76"/>
        <v>95</v>
      </c>
      <c r="M273" s="51">
        <f t="shared" si="76"/>
        <v>95</v>
      </c>
      <c r="N273" s="51">
        <f t="shared" si="76"/>
        <v>95</v>
      </c>
      <c r="O273" s="51">
        <f t="shared" si="76"/>
        <v>95</v>
      </c>
    </row>
    <row r="274" spans="1:15" x14ac:dyDescent="0.25">
      <c r="C274" s="54" t="s">
        <v>583</v>
      </c>
      <c r="D274" s="56">
        <f>$D$9*D272</f>
        <v>0</v>
      </c>
      <c r="E274" s="56">
        <f>$E$9*E272</f>
        <v>0</v>
      </c>
      <c r="F274" s="56">
        <f>$F$9*F272</f>
        <v>0</v>
      </c>
      <c r="G274" s="56">
        <f>$G$9*G272</f>
        <v>0</v>
      </c>
      <c r="H274" s="56">
        <f>$H$9*H272</f>
        <v>0</v>
      </c>
      <c r="I274" s="56">
        <f>$I$9*I272</f>
        <v>0</v>
      </c>
      <c r="J274" s="56">
        <f>$J$9*J272</f>
        <v>0</v>
      </c>
      <c r="K274" s="56">
        <f>$K$9*K272</f>
        <v>0</v>
      </c>
      <c r="L274" s="56">
        <f>$L$9*L272</f>
        <v>0</v>
      </c>
      <c r="M274" s="56">
        <f>$M$9*M272</f>
        <v>0</v>
      </c>
      <c r="N274" s="56">
        <f>$N$9*N272</f>
        <v>0</v>
      </c>
      <c r="O274" s="56">
        <f>$O$9*O272</f>
        <v>0</v>
      </c>
    </row>
    <row r="275" spans="1:15" x14ac:dyDescent="0.25">
      <c r="C275" s="54" t="s">
        <v>584</v>
      </c>
      <c r="D275" s="1"/>
      <c r="E275" s="1"/>
      <c r="F275" s="1"/>
      <c r="G275" s="1"/>
      <c r="H275" s="1"/>
      <c r="I275" s="1"/>
      <c r="J275" s="1"/>
      <c r="K275" s="1"/>
      <c r="L275" s="1"/>
      <c r="M275" s="1"/>
      <c r="N275" s="1"/>
      <c r="O275" s="1"/>
    </row>
    <row r="276" spans="1:15" ht="15.75" thickBot="1" x14ac:dyDescent="0.3"/>
    <row r="277" spans="1:15" ht="15.75" thickBot="1" x14ac:dyDescent="0.3">
      <c r="A277" s="61" t="s">
        <v>256</v>
      </c>
      <c r="B277" s="510"/>
      <c r="C277" s="511"/>
      <c r="D277" s="60"/>
      <c r="E277" s="60"/>
      <c r="F277" s="60"/>
      <c r="G277" s="60"/>
      <c r="H277" s="60"/>
      <c r="I277" s="60"/>
      <c r="J277" s="60"/>
      <c r="K277" s="60"/>
      <c r="L277" s="60"/>
      <c r="M277" s="60"/>
      <c r="N277" s="60"/>
      <c r="O277" s="60"/>
    </row>
    <row r="278" spans="1:15" x14ac:dyDescent="0.25">
      <c r="A278" s="28"/>
      <c r="B278" s="28"/>
      <c r="C278" s="54" t="s">
        <v>208</v>
      </c>
      <c r="D278" s="57"/>
      <c r="E278" s="57"/>
      <c r="F278" s="57"/>
      <c r="G278" s="57"/>
      <c r="H278" s="57"/>
      <c r="I278" s="57"/>
      <c r="J278" s="57"/>
      <c r="K278" s="57"/>
      <c r="L278" s="57"/>
      <c r="M278" s="57"/>
      <c r="N278" s="57"/>
      <c r="O278" s="57"/>
    </row>
    <row r="279" spans="1:15" x14ac:dyDescent="0.25">
      <c r="A279" s="28"/>
      <c r="B279" s="28"/>
      <c r="C279" s="54" t="s">
        <v>209</v>
      </c>
      <c r="D279" s="51"/>
      <c r="E279" s="51"/>
      <c r="F279" s="51"/>
      <c r="G279" s="51"/>
      <c r="H279" s="51"/>
      <c r="I279" s="51"/>
      <c r="J279" s="51"/>
      <c r="K279" s="51"/>
      <c r="L279" s="51"/>
      <c r="M279" s="51"/>
      <c r="N279" s="51"/>
      <c r="O279" s="51"/>
    </row>
    <row r="280" spans="1:15" x14ac:dyDescent="0.25">
      <c r="A280" s="28"/>
      <c r="B280" s="28"/>
      <c r="C280" s="54" t="s">
        <v>205</v>
      </c>
      <c r="D280" s="8">
        <f>D278/100*D279</f>
        <v>0</v>
      </c>
      <c r="E280" s="8">
        <f t="shared" ref="E280:O280" si="77">E278/100*E279</f>
        <v>0</v>
      </c>
      <c r="F280" s="8">
        <f t="shared" si="77"/>
        <v>0</v>
      </c>
      <c r="G280" s="8">
        <f t="shared" si="77"/>
        <v>0</v>
      </c>
      <c r="H280" s="8">
        <f t="shared" si="77"/>
        <v>0</v>
      </c>
      <c r="I280" s="8">
        <f t="shared" si="77"/>
        <v>0</v>
      </c>
      <c r="J280" s="8">
        <f t="shared" si="77"/>
        <v>0</v>
      </c>
      <c r="K280" s="8">
        <f t="shared" si="77"/>
        <v>0</v>
      </c>
      <c r="L280" s="8">
        <f t="shared" si="77"/>
        <v>0</v>
      </c>
      <c r="M280" s="8">
        <f t="shared" si="77"/>
        <v>0</v>
      </c>
      <c r="N280" s="8">
        <f t="shared" si="77"/>
        <v>0</v>
      </c>
      <c r="O280" s="8">
        <f t="shared" si="77"/>
        <v>0</v>
      </c>
    </row>
    <row r="281" spans="1:15" x14ac:dyDescent="0.25">
      <c r="A281" s="28"/>
      <c r="B281" s="28"/>
      <c r="C281" s="54" t="s">
        <v>207</v>
      </c>
      <c r="D281" s="51">
        <v>95</v>
      </c>
      <c r="E281" s="51">
        <f>D281</f>
        <v>95</v>
      </c>
      <c r="F281" s="51">
        <f t="shared" ref="F281:O281" si="78">E281</f>
        <v>95</v>
      </c>
      <c r="G281" s="51">
        <f t="shared" si="78"/>
        <v>95</v>
      </c>
      <c r="H281" s="51">
        <f t="shared" si="78"/>
        <v>95</v>
      </c>
      <c r="I281" s="51">
        <f t="shared" si="78"/>
        <v>95</v>
      </c>
      <c r="J281" s="51">
        <f t="shared" si="78"/>
        <v>95</v>
      </c>
      <c r="K281" s="51">
        <f t="shared" si="78"/>
        <v>95</v>
      </c>
      <c r="L281" s="51">
        <f t="shared" si="78"/>
        <v>95</v>
      </c>
      <c r="M281" s="51">
        <f t="shared" si="78"/>
        <v>95</v>
      </c>
      <c r="N281" s="51">
        <f t="shared" si="78"/>
        <v>95</v>
      </c>
      <c r="O281" s="51">
        <f t="shared" si="78"/>
        <v>95</v>
      </c>
    </row>
    <row r="282" spans="1:15" x14ac:dyDescent="0.25">
      <c r="C282" s="54" t="s">
        <v>583</v>
      </c>
      <c r="D282" s="56">
        <f>$D$9*D280</f>
        <v>0</v>
      </c>
      <c r="E282" s="56">
        <f>$E$9*E280</f>
        <v>0</v>
      </c>
      <c r="F282" s="56">
        <f>$F$9*F280</f>
        <v>0</v>
      </c>
      <c r="G282" s="56">
        <f>$G$9*G280</f>
        <v>0</v>
      </c>
      <c r="H282" s="56">
        <f>$H$9*H280</f>
        <v>0</v>
      </c>
      <c r="I282" s="56">
        <f>$I$9*I280</f>
        <v>0</v>
      </c>
      <c r="J282" s="56">
        <f>$J$9*J280</f>
        <v>0</v>
      </c>
      <c r="K282" s="56">
        <f>$K$9*K280</f>
        <v>0</v>
      </c>
      <c r="L282" s="56">
        <f>$L$9*L280</f>
        <v>0</v>
      </c>
      <c r="M282" s="56">
        <f>$M$9*M280</f>
        <v>0</v>
      </c>
      <c r="N282" s="56">
        <f>$N$9*N280</f>
        <v>0</v>
      </c>
      <c r="O282" s="56">
        <f>$O$9*O280</f>
        <v>0</v>
      </c>
    </row>
    <row r="283" spans="1:15" x14ac:dyDescent="0.25">
      <c r="C283" s="54" t="s">
        <v>584</v>
      </c>
      <c r="D283" s="1"/>
      <c r="E283" s="1"/>
      <c r="F283" s="1"/>
      <c r="G283" s="1"/>
      <c r="H283" s="1"/>
      <c r="I283" s="1"/>
      <c r="J283" s="1"/>
      <c r="K283" s="1"/>
      <c r="L283" s="1"/>
      <c r="M283" s="1"/>
      <c r="N283" s="1"/>
      <c r="O283" s="1"/>
    </row>
    <row r="284" spans="1:15" ht="15.75" thickBot="1" x14ac:dyDescent="0.3"/>
    <row r="285" spans="1:15" ht="15.75" thickBot="1" x14ac:dyDescent="0.3">
      <c r="A285" s="61" t="s">
        <v>257</v>
      </c>
      <c r="B285" s="510"/>
      <c r="C285" s="511"/>
      <c r="D285" s="60"/>
      <c r="E285" s="60"/>
      <c r="F285" s="60"/>
      <c r="G285" s="60"/>
      <c r="H285" s="60"/>
      <c r="I285" s="60"/>
      <c r="J285" s="60"/>
      <c r="K285" s="60"/>
      <c r="L285" s="60"/>
      <c r="M285" s="60"/>
      <c r="N285" s="60"/>
      <c r="O285" s="60"/>
    </row>
    <row r="286" spans="1:15" x14ac:dyDescent="0.25">
      <c r="A286" s="28"/>
      <c r="B286" s="28"/>
      <c r="C286" s="54" t="s">
        <v>208</v>
      </c>
      <c r="D286" s="57"/>
      <c r="E286" s="57"/>
      <c r="F286" s="57"/>
      <c r="G286" s="57"/>
      <c r="H286" s="57"/>
      <c r="I286" s="57"/>
      <c r="J286" s="57"/>
      <c r="K286" s="57"/>
      <c r="L286" s="57"/>
      <c r="M286" s="57"/>
      <c r="N286" s="57"/>
      <c r="O286" s="57"/>
    </row>
    <row r="287" spans="1:15" x14ac:dyDescent="0.25">
      <c r="A287" s="28"/>
      <c r="B287" s="28"/>
      <c r="C287" s="54" t="s">
        <v>209</v>
      </c>
      <c r="D287" s="51"/>
      <c r="E287" s="51"/>
      <c r="F287" s="51"/>
      <c r="G287" s="51"/>
      <c r="H287" s="51"/>
      <c r="I287" s="51"/>
      <c r="J287" s="51"/>
      <c r="K287" s="51"/>
      <c r="L287" s="51"/>
      <c r="M287" s="51"/>
      <c r="N287" s="51"/>
      <c r="O287" s="51"/>
    </row>
    <row r="288" spans="1:15" x14ac:dyDescent="0.25">
      <c r="A288" s="28"/>
      <c r="B288" s="28"/>
      <c r="C288" s="54" t="s">
        <v>205</v>
      </c>
      <c r="D288" s="8">
        <f>D286/100*D287</f>
        <v>0</v>
      </c>
      <c r="E288" s="8">
        <f t="shared" ref="E288:O288" si="79">E286/100*E287</f>
        <v>0</v>
      </c>
      <c r="F288" s="8">
        <f t="shared" si="79"/>
        <v>0</v>
      </c>
      <c r="G288" s="8">
        <f t="shared" si="79"/>
        <v>0</v>
      </c>
      <c r="H288" s="8">
        <f t="shared" si="79"/>
        <v>0</v>
      </c>
      <c r="I288" s="8">
        <f t="shared" si="79"/>
        <v>0</v>
      </c>
      <c r="J288" s="8">
        <f t="shared" si="79"/>
        <v>0</v>
      </c>
      <c r="K288" s="8">
        <f t="shared" si="79"/>
        <v>0</v>
      </c>
      <c r="L288" s="8">
        <f t="shared" si="79"/>
        <v>0</v>
      </c>
      <c r="M288" s="8">
        <f t="shared" si="79"/>
        <v>0</v>
      </c>
      <c r="N288" s="8">
        <f t="shared" si="79"/>
        <v>0</v>
      </c>
      <c r="O288" s="8">
        <f t="shared" si="79"/>
        <v>0</v>
      </c>
    </row>
    <row r="289" spans="1:15" x14ac:dyDescent="0.25">
      <c r="A289" s="28"/>
      <c r="B289" s="28"/>
      <c r="C289" s="54" t="s">
        <v>207</v>
      </c>
      <c r="D289" s="51">
        <v>95</v>
      </c>
      <c r="E289" s="51">
        <f>D289</f>
        <v>95</v>
      </c>
      <c r="F289" s="51">
        <f t="shared" ref="F289:O289" si="80">E289</f>
        <v>95</v>
      </c>
      <c r="G289" s="51">
        <f t="shared" si="80"/>
        <v>95</v>
      </c>
      <c r="H289" s="51">
        <f t="shared" si="80"/>
        <v>95</v>
      </c>
      <c r="I289" s="51">
        <f t="shared" si="80"/>
        <v>95</v>
      </c>
      <c r="J289" s="51">
        <f t="shared" si="80"/>
        <v>95</v>
      </c>
      <c r="K289" s="51">
        <f t="shared" si="80"/>
        <v>95</v>
      </c>
      <c r="L289" s="51">
        <f t="shared" si="80"/>
        <v>95</v>
      </c>
      <c r="M289" s="51">
        <f t="shared" si="80"/>
        <v>95</v>
      </c>
      <c r="N289" s="51">
        <f t="shared" si="80"/>
        <v>95</v>
      </c>
      <c r="O289" s="51">
        <f t="shared" si="80"/>
        <v>95</v>
      </c>
    </row>
    <row r="290" spans="1:15" x14ac:dyDescent="0.25">
      <c r="C290" s="54" t="s">
        <v>583</v>
      </c>
      <c r="D290" s="56">
        <f>$D$9*D288</f>
        <v>0</v>
      </c>
      <c r="E290" s="56">
        <f>$E$9*E288</f>
        <v>0</v>
      </c>
      <c r="F290" s="56">
        <f>$F$9*F288</f>
        <v>0</v>
      </c>
      <c r="G290" s="56">
        <f>$G$9*G288</f>
        <v>0</v>
      </c>
      <c r="H290" s="56">
        <f>$H$9*H288</f>
        <v>0</v>
      </c>
      <c r="I290" s="56">
        <f>$I$9*I288</f>
        <v>0</v>
      </c>
      <c r="J290" s="56">
        <f>$J$9*J288</f>
        <v>0</v>
      </c>
      <c r="K290" s="56">
        <f>$K$9*K288</f>
        <v>0</v>
      </c>
      <c r="L290" s="56">
        <f>$L$9*L288</f>
        <v>0</v>
      </c>
      <c r="M290" s="56">
        <f>$M$9*M288</f>
        <v>0</v>
      </c>
      <c r="N290" s="56">
        <f>$N$9*N288</f>
        <v>0</v>
      </c>
      <c r="O290" s="56">
        <f>$O$9*O288</f>
        <v>0</v>
      </c>
    </row>
    <row r="291" spans="1:15" x14ac:dyDescent="0.25">
      <c r="C291" s="54" t="s">
        <v>584</v>
      </c>
      <c r="D291" s="1"/>
      <c r="E291" s="1"/>
      <c r="F291" s="1"/>
      <c r="G291" s="1"/>
      <c r="H291" s="1"/>
      <c r="I291" s="1"/>
      <c r="J291" s="1"/>
      <c r="K291" s="1"/>
      <c r="L291" s="1"/>
      <c r="M291" s="1"/>
      <c r="N291" s="1"/>
      <c r="O291" s="1"/>
    </row>
    <row r="292" spans="1:15" ht="15.75" thickBot="1" x14ac:dyDescent="0.3"/>
    <row r="293" spans="1:15" ht="15.75" thickBot="1" x14ac:dyDescent="0.3">
      <c r="A293" s="61" t="s">
        <v>258</v>
      </c>
      <c r="B293" s="510"/>
      <c r="C293" s="511"/>
      <c r="D293" s="60"/>
      <c r="E293" s="60"/>
      <c r="F293" s="60"/>
      <c r="G293" s="60"/>
      <c r="H293" s="60"/>
      <c r="I293" s="60"/>
      <c r="J293" s="60"/>
      <c r="K293" s="60"/>
      <c r="L293" s="60"/>
      <c r="M293" s="60"/>
      <c r="N293" s="60"/>
      <c r="O293" s="60"/>
    </row>
    <row r="294" spans="1:15" x14ac:dyDescent="0.25">
      <c r="A294" s="28"/>
      <c r="B294" s="28"/>
      <c r="C294" s="54" t="s">
        <v>208</v>
      </c>
      <c r="D294" s="57"/>
      <c r="E294" s="57"/>
      <c r="F294" s="57"/>
      <c r="G294" s="57"/>
      <c r="H294" s="57"/>
      <c r="I294" s="57"/>
      <c r="J294" s="57"/>
      <c r="K294" s="57"/>
      <c r="L294" s="57"/>
      <c r="M294" s="57"/>
      <c r="N294" s="57"/>
      <c r="O294" s="57"/>
    </row>
    <row r="295" spans="1:15" x14ac:dyDescent="0.25">
      <c r="A295" s="28"/>
      <c r="B295" s="28"/>
      <c r="C295" s="54" t="s">
        <v>209</v>
      </c>
      <c r="D295" s="51"/>
      <c r="E295" s="51"/>
      <c r="F295" s="51"/>
      <c r="G295" s="51"/>
      <c r="H295" s="51"/>
      <c r="I295" s="51"/>
      <c r="J295" s="51"/>
      <c r="K295" s="51"/>
      <c r="L295" s="51"/>
      <c r="M295" s="51"/>
      <c r="N295" s="51"/>
      <c r="O295" s="51"/>
    </row>
    <row r="296" spans="1:15" x14ac:dyDescent="0.25">
      <c r="A296" s="28"/>
      <c r="B296" s="28"/>
      <c r="C296" s="54" t="s">
        <v>205</v>
      </c>
      <c r="D296" s="8">
        <f>D294/100*D295</f>
        <v>0</v>
      </c>
      <c r="E296" s="8">
        <f t="shared" ref="E296:O296" si="81">E294/100*E295</f>
        <v>0</v>
      </c>
      <c r="F296" s="8">
        <f t="shared" si="81"/>
        <v>0</v>
      </c>
      <c r="G296" s="8">
        <f t="shared" si="81"/>
        <v>0</v>
      </c>
      <c r="H296" s="8">
        <f t="shared" si="81"/>
        <v>0</v>
      </c>
      <c r="I296" s="8">
        <f t="shared" si="81"/>
        <v>0</v>
      </c>
      <c r="J296" s="8">
        <f t="shared" si="81"/>
        <v>0</v>
      </c>
      <c r="K296" s="8">
        <f t="shared" si="81"/>
        <v>0</v>
      </c>
      <c r="L296" s="8">
        <f t="shared" si="81"/>
        <v>0</v>
      </c>
      <c r="M296" s="8">
        <f t="shared" si="81"/>
        <v>0</v>
      </c>
      <c r="N296" s="8">
        <f t="shared" si="81"/>
        <v>0</v>
      </c>
      <c r="O296" s="8">
        <f t="shared" si="81"/>
        <v>0</v>
      </c>
    </row>
    <row r="297" spans="1:15" x14ac:dyDescent="0.25">
      <c r="A297" s="28"/>
      <c r="B297" s="28"/>
      <c r="C297" s="54" t="s">
        <v>207</v>
      </c>
      <c r="D297" s="51">
        <v>95</v>
      </c>
      <c r="E297" s="51">
        <f>D297</f>
        <v>95</v>
      </c>
      <c r="F297" s="51">
        <f t="shared" ref="F297:O297" si="82">E297</f>
        <v>95</v>
      </c>
      <c r="G297" s="51">
        <f t="shared" si="82"/>
        <v>95</v>
      </c>
      <c r="H297" s="51">
        <f t="shared" si="82"/>
        <v>95</v>
      </c>
      <c r="I297" s="51">
        <f t="shared" si="82"/>
        <v>95</v>
      </c>
      <c r="J297" s="51">
        <f t="shared" si="82"/>
        <v>95</v>
      </c>
      <c r="K297" s="51">
        <f t="shared" si="82"/>
        <v>95</v>
      </c>
      <c r="L297" s="51">
        <f t="shared" si="82"/>
        <v>95</v>
      </c>
      <c r="M297" s="51">
        <f t="shared" si="82"/>
        <v>95</v>
      </c>
      <c r="N297" s="51">
        <f t="shared" si="82"/>
        <v>95</v>
      </c>
      <c r="O297" s="51">
        <f t="shared" si="82"/>
        <v>95</v>
      </c>
    </row>
    <row r="298" spans="1:15" x14ac:dyDescent="0.25">
      <c r="C298" s="54" t="s">
        <v>583</v>
      </c>
      <c r="D298" s="56">
        <f>$D$9*D296</f>
        <v>0</v>
      </c>
      <c r="E298" s="56">
        <f>$E$9*E296</f>
        <v>0</v>
      </c>
      <c r="F298" s="56">
        <f>$F$9*F296</f>
        <v>0</v>
      </c>
      <c r="G298" s="56">
        <f>$G$9*G296</f>
        <v>0</v>
      </c>
      <c r="H298" s="56">
        <f>$H$9*H296</f>
        <v>0</v>
      </c>
      <c r="I298" s="56">
        <f>$I$9*I296</f>
        <v>0</v>
      </c>
      <c r="J298" s="56">
        <f>$J$9*J296</f>
        <v>0</v>
      </c>
      <c r="K298" s="56">
        <f>$K$9*K296</f>
        <v>0</v>
      </c>
      <c r="L298" s="56">
        <f>$L$9*L296</f>
        <v>0</v>
      </c>
      <c r="M298" s="56">
        <f>$M$9*M296</f>
        <v>0</v>
      </c>
      <c r="N298" s="56">
        <f>$N$9*N296</f>
        <v>0</v>
      </c>
      <c r="O298" s="56">
        <f>$O$9*O296</f>
        <v>0</v>
      </c>
    </row>
    <row r="299" spans="1:15" x14ac:dyDescent="0.25">
      <c r="C299" s="54" t="s">
        <v>584</v>
      </c>
      <c r="D299" s="1"/>
      <c r="E299" s="1"/>
      <c r="F299" s="1"/>
      <c r="G299" s="1"/>
      <c r="H299" s="1"/>
      <c r="I299" s="1"/>
      <c r="J299" s="1"/>
      <c r="K299" s="1"/>
      <c r="L299" s="1"/>
      <c r="M299" s="1"/>
      <c r="N299" s="1"/>
      <c r="O299" s="1"/>
    </row>
    <row r="300" spans="1:15" ht="15.75" thickBot="1" x14ac:dyDescent="0.3"/>
    <row r="301" spans="1:15" ht="15.75" thickBot="1" x14ac:dyDescent="0.3">
      <c r="A301" s="61" t="s">
        <v>259</v>
      </c>
      <c r="B301" s="510"/>
      <c r="C301" s="511"/>
      <c r="D301" s="60"/>
      <c r="E301" s="60"/>
      <c r="F301" s="60"/>
      <c r="G301" s="60"/>
      <c r="H301" s="60"/>
      <c r="I301" s="60"/>
      <c r="J301" s="60"/>
      <c r="K301" s="60"/>
      <c r="L301" s="60"/>
      <c r="M301" s="60"/>
      <c r="N301" s="60"/>
      <c r="O301" s="60"/>
    </row>
    <row r="302" spans="1:15" x14ac:dyDescent="0.25">
      <c r="A302" s="28"/>
      <c r="B302" s="28"/>
      <c r="C302" s="54" t="s">
        <v>208</v>
      </c>
      <c r="D302" s="57"/>
      <c r="E302" s="57"/>
      <c r="F302" s="57"/>
      <c r="G302" s="57"/>
      <c r="H302" s="57"/>
      <c r="I302" s="57"/>
      <c r="J302" s="57"/>
      <c r="K302" s="57"/>
      <c r="L302" s="57"/>
      <c r="M302" s="57"/>
      <c r="N302" s="57"/>
      <c r="O302" s="57"/>
    </row>
    <row r="303" spans="1:15" x14ac:dyDescent="0.25">
      <c r="A303" s="28"/>
      <c r="B303" s="28"/>
      <c r="C303" s="54" t="s">
        <v>209</v>
      </c>
      <c r="D303" s="51"/>
      <c r="E303" s="51"/>
      <c r="F303" s="51"/>
      <c r="G303" s="51"/>
      <c r="H303" s="51"/>
      <c r="I303" s="51"/>
      <c r="J303" s="51"/>
      <c r="K303" s="51"/>
      <c r="L303" s="51"/>
      <c r="M303" s="51"/>
      <c r="N303" s="51"/>
      <c r="O303" s="51"/>
    </row>
    <row r="304" spans="1:15" x14ac:dyDescent="0.25">
      <c r="A304" s="28"/>
      <c r="B304" s="28"/>
      <c r="C304" s="54" t="s">
        <v>205</v>
      </c>
      <c r="D304" s="8">
        <f>D302/100*D303</f>
        <v>0</v>
      </c>
      <c r="E304" s="8">
        <f t="shared" ref="E304:O304" si="83">E302/100*E303</f>
        <v>0</v>
      </c>
      <c r="F304" s="8">
        <f t="shared" si="83"/>
        <v>0</v>
      </c>
      <c r="G304" s="8">
        <f t="shared" si="83"/>
        <v>0</v>
      </c>
      <c r="H304" s="8">
        <f t="shared" si="83"/>
        <v>0</v>
      </c>
      <c r="I304" s="8">
        <f t="shared" si="83"/>
        <v>0</v>
      </c>
      <c r="J304" s="8">
        <f t="shared" si="83"/>
        <v>0</v>
      </c>
      <c r="K304" s="8">
        <f t="shared" si="83"/>
        <v>0</v>
      </c>
      <c r="L304" s="8">
        <f t="shared" si="83"/>
        <v>0</v>
      </c>
      <c r="M304" s="8">
        <f t="shared" si="83"/>
        <v>0</v>
      </c>
      <c r="N304" s="8">
        <f t="shared" si="83"/>
        <v>0</v>
      </c>
      <c r="O304" s="8">
        <f t="shared" si="83"/>
        <v>0</v>
      </c>
    </row>
    <row r="305" spans="1:15" x14ac:dyDescent="0.25">
      <c r="A305" s="28"/>
      <c r="B305" s="28"/>
      <c r="C305" s="54" t="s">
        <v>207</v>
      </c>
      <c r="D305" s="51">
        <v>95</v>
      </c>
      <c r="E305" s="51">
        <f>D305</f>
        <v>95</v>
      </c>
      <c r="F305" s="51">
        <f t="shared" ref="F305:J305" si="84">E305</f>
        <v>95</v>
      </c>
      <c r="G305" s="51">
        <f t="shared" si="84"/>
        <v>95</v>
      </c>
      <c r="H305" s="51">
        <f t="shared" si="84"/>
        <v>95</v>
      </c>
      <c r="I305" s="51">
        <f t="shared" si="84"/>
        <v>95</v>
      </c>
      <c r="J305" s="51">
        <f t="shared" si="84"/>
        <v>95</v>
      </c>
      <c r="K305" s="51">
        <v>95</v>
      </c>
      <c r="L305" s="51">
        <f t="shared" ref="L305:O305" si="85">K305</f>
        <v>95</v>
      </c>
      <c r="M305" s="51">
        <f t="shared" si="85"/>
        <v>95</v>
      </c>
      <c r="N305" s="51">
        <f t="shared" si="85"/>
        <v>95</v>
      </c>
      <c r="O305" s="51">
        <f t="shared" si="85"/>
        <v>95</v>
      </c>
    </row>
    <row r="306" spans="1:15" x14ac:dyDescent="0.25">
      <c r="C306" s="54" t="s">
        <v>583</v>
      </c>
      <c r="D306" s="56">
        <f>$D$9*D304</f>
        <v>0</v>
      </c>
      <c r="E306" s="56">
        <f>$E$9*E304</f>
        <v>0</v>
      </c>
      <c r="F306" s="56">
        <f>$F$9*F304</f>
        <v>0</v>
      </c>
      <c r="G306" s="56">
        <f>$G$9*G304</f>
        <v>0</v>
      </c>
      <c r="H306" s="56">
        <f>$H$9*H304</f>
        <v>0</v>
      </c>
      <c r="I306" s="56">
        <f>$I$9*I304</f>
        <v>0</v>
      </c>
      <c r="J306" s="56">
        <f>$J$9*J304</f>
        <v>0</v>
      </c>
      <c r="K306" s="56">
        <f>$K$9*K304</f>
        <v>0</v>
      </c>
      <c r="L306" s="56">
        <f>$L$9*L304</f>
        <v>0</v>
      </c>
      <c r="M306" s="56">
        <f>$M$9*M304</f>
        <v>0</v>
      </c>
      <c r="N306" s="56">
        <f>$N$9*N304</f>
        <v>0</v>
      </c>
      <c r="O306" s="56">
        <f>$O$9*O304</f>
        <v>0</v>
      </c>
    </row>
    <row r="307" spans="1:15" x14ac:dyDescent="0.25">
      <c r="C307" s="54" t="s">
        <v>584</v>
      </c>
      <c r="D307" s="1"/>
      <c r="E307" s="1"/>
      <c r="F307" s="1"/>
      <c r="G307" s="1"/>
      <c r="H307" s="1"/>
      <c r="I307" s="1"/>
      <c r="J307" s="1"/>
      <c r="K307" s="1"/>
      <c r="L307" s="1"/>
      <c r="M307" s="1"/>
      <c r="N307" s="1"/>
      <c r="O307" s="1"/>
    </row>
  </sheetData>
  <sheetProtection formatCells="0" formatColumns="0" formatRows="0"/>
  <protectedRanges>
    <protectedRange sqref="D297:O297 D299:O299 D302:O303 D305:O305 D307:O307 D294:O295" name="Диапазон7_1"/>
    <protectedRange sqref="D227:O227 D230:O231 D233:O233 D235:O235 D238:O239 D241:O241 D243:O243 D246:O247 D249:O249 D251:O251 D254:O255 D257:O257 D259:O259 D262:O263 D265:O265 D267:O267 D270:O271 D273:O273 D275:O275 D278:O279 D281:O281 D283:O283 D286:O287 D289:O289 D291:O291 D294" name="Диапазон6_2"/>
    <protectedRange sqref="D184:O184 D186:O187 D189:O189 D191:O191 D193:O194 D196:O196 D198:O198 D200:O201 D203:O203 D205:O205 D207:O208 D210:O210 D212:O212 D214:O215 D217:O217 D219:O219 D222:O223 D225:O225 D227:O227 D230:O231 D233:O233 D235:O235 D238:O239 D241:O241 D243:O243" name="Диапазон5_2"/>
    <protectedRange sqref="D123:O124 D126:O126 D130:O131 D133:O133 D137:O138 D140:O140 D144:O145 D147:O147 D151:O152 D154:O154 D158:O159 D161:O161 D165:O166 D168:O168 D172:O173 D175:O175 D177:O177 D179:O180 D182 D170:O170 D163:O163 D156:O156 D149:O149 D142:O142 D135:O135 D128:O128" name="Диапазон4_2"/>
    <protectedRange sqref="D84:O84 D88:O89 D91:O91 D95:O96 D98:O98 D102:O103 D105:O105 D109:O110 D112:O112 D116:O117 D119:O119 D121:O121 D114:O114 D107:O107 D100:O100 D93:O93 D86:O86" name="Диапазон3_2"/>
    <protectedRange sqref="D14:O14 D16:O16 D18:O19 D21:O21 D25:O26 D28:O28 D32:O33 D35:O35 D39:O40 D42:O42 D46:O47 D49:O49 D53:O54 D56:O56 D60:O61 D63:O63 D67:O68 D70:O70 D74:O75 D77:O77 D81:O82 O84 D79:O79 D72:O72 D65:O65 D58:O58 D51:O51 D44:O44 D37:O37 D30:O30 D23:O23 D11:O12" name="Диапазон2_3"/>
    <protectedRange sqref="B10 B17 B24 B31 B38 B45 B52 B59 B66 B73 B80 B87 B94 B101 B108 B115 B122 B129 B136 B143 B150 B157 B164 B171 B178 B185 B192 B199 B206 B213 B221 B229 B237 B245 B253 B261 B269 B277 B285 B293 B301" name="Диапазон1_2"/>
  </protectedRanges>
  <mergeCells count="41">
    <mergeCell ref="B301:C301"/>
    <mergeCell ref="B261:C261"/>
    <mergeCell ref="B269:C269"/>
    <mergeCell ref="B277:C277"/>
    <mergeCell ref="B285:C285"/>
    <mergeCell ref="B293:C293"/>
    <mergeCell ref="B221:C221"/>
    <mergeCell ref="B229:C229"/>
    <mergeCell ref="B237:C237"/>
    <mergeCell ref="B245:C245"/>
    <mergeCell ref="B253:C253"/>
    <mergeCell ref="B45:C45"/>
    <mergeCell ref="B10:C10"/>
    <mergeCell ref="B17:C17"/>
    <mergeCell ref="B24:C24"/>
    <mergeCell ref="B31:C31"/>
    <mergeCell ref="B38:C38"/>
    <mergeCell ref="B129:C129"/>
    <mergeCell ref="B52:C52"/>
    <mergeCell ref="B59:C59"/>
    <mergeCell ref="B66:C66"/>
    <mergeCell ref="B73:C73"/>
    <mergeCell ref="B80:C80"/>
    <mergeCell ref="B87:C87"/>
    <mergeCell ref="B94:C94"/>
    <mergeCell ref="B101:C101"/>
    <mergeCell ref="B108:C108"/>
    <mergeCell ref="B115:C115"/>
    <mergeCell ref="B122:C122"/>
    <mergeCell ref="B213:C213"/>
    <mergeCell ref="B136:C136"/>
    <mergeCell ref="B143:C143"/>
    <mergeCell ref="B150:C150"/>
    <mergeCell ref="B157:C157"/>
    <mergeCell ref="B164:C164"/>
    <mergeCell ref="B171:C171"/>
    <mergeCell ref="B178:C178"/>
    <mergeCell ref="B185:C185"/>
    <mergeCell ref="B192:C192"/>
    <mergeCell ref="B199:C199"/>
    <mergeCell ref="B206:C206"/>
  </mergeCells>
  <dataValidations disablePrompts="1" count="1">
    <dataValidation type="list" allowBlank="1" showInputMessage="1" showErrorMessage="1" sqref="D305:O305 D297:O297 D289:O289 D281:O281 D273:O273 D265:O265 D257:O257 D249:O249 D241:O241 D233:O233 D225:O225 D105:O105 D98:O98 D91:O91 D84:O84 D77:O77 D70:O70 D63:O63 D56:O56 D49:O49 D35:O35 D21:O21 D14:O14 D28:O28 D42:O42 D112:O112 D119:O119 D126:O126 D133:O133 D140:O140 D147:O147 D154:O154 D161:O161 D168:O168 D175:O175 D182:O182 D189:O189 D196:O196 D203:O203 D210:O210 D217:O217">
      <formula1>$Q$4:$Q$5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43"/>
  <sheetViews>
    <sheetView workbookViewId="0">
      <selection activeCell="N15" sqref="N15"/>
    </sheetView>
  </sheetViews>
  <sheetFormatPr defaultRowHeight="15" x14ac:dyDescent="0.25"/>
  <cols>
    <col min="2" max="2" width="14.85546875" bestFit="1" customWidth="1"/>
    <col min="3" max="3" width="12" customWidth="1"/>
    <col min="4" max="4" width="17.28515625" customWidth="1"/>
    <col min="5" max="5" width="14.5703125" bestFit="1" customWidth="1"/>
    <col min="6" max="6" width="18.42578125" bestFit="1" customWidth="1"/>
    <col min="7" max="7" width="11.42578125" customWidth="1"/>
    <col min="8" max="9" width="6.5703125" bestFit="1" customWidth="1"/>
    <col min="10" max="10" width="7.140625" customWidth="1"/>
    <col min="11" max="11" width="6.5703125" bestFit="1" customWidth="1"/>
    <col min="12" max="12" width="6.85546875" bestFit="1" customWidth="1"/>
    <col min="13" max="13" width="10.42578125" customWidth="1"/>
    <col min="14" max="14" width="14" bestFit="1" customWidth="1"/>
    <col min="15" max="15" width="6.140625" bestFit="1" customWidth="1"/>
    <col min="16" max="16" width="6" hidden="1" customWidth="1"/>
    <col min="17" max="17" width="6.28515625" bestFit="1" customWidth="1"/>
    <col min="18" max="18" width="6.42578125" bestFit="1" customWidth="1"/>
    <col min="20" max="20" width="10" bestFit="1" customWidth="1"/>
    <col min="21" max="22" width="9.85546875" bestFit="1" customWidth="1"/>
    <col min="26" max="26" width="10" bestFit="1" customWidth="1"/>
    <col min="27" max="27" width="10.7109375" customWidth="1"/>
    <col min="32" max="32" width="9.85546875" bestFit="1" customWidth="1"/>
  </cols>
  <sheetData>
    <row r="1" spans="2:32" s="6" customFormat="1" x14ac:dyDescent="0.25">
      <c r="C1" s="446" t="s">
        <v>514</v>
      </c>
      <c r="D1" s="446" t="s">
        <v>521</v>
      </c>
      <c r="E1" s="446" t="s">
        <v>654</v>
      </c>
    </row>
    <row r="2" spans="2:32" x14ac:dyDescent="0.25">
      <c r="C2" t="s">
        <v>548</v>
      </c>
      <c r="D2" t="s">
        <v>548</v>
      </c>
      <c r="E2" t="s">
        <v>548</v>
      </c>
    </row>
    <row r="3" spans="2:32" x14ac:dyDescent="0.25">
      <c r="B3" t="s">
        <v>320</v>
      </c>
      <c r="C3" s="6">
        <f>SUMIFS($F$18:$F$42,$B$18:$B$42,$C$1,$E$18:$E$42,$B$3)</f>
        <v>11</v>
      </c>
      <c r="D3" s="6">
        <f>SUMIFS($F$18:$F$42,$B$18:$B$42,$D$1,$E$18:$E$42,$B$3)</f>
        <v>0</v>
      </c>
      <c r="E3" s="6">
        <f>SUMIFS($F$18:$F$42,$B$18:$B$42,$E$1,$E$18:$E$42,$B$3)</f>
        <v>0</v>
      </c>
    </row>
    <row r="4" spans="2:32" x14ac:dyDescent="0.25">
      <c r="B4" t="s">
        <v>321</v>
      </c>
      <c r="C4" s="6">
        <f>SUMIFS($F$18:$F$42,$B$18:$B$42,$C$1,$E$18:$E$42,$B$4)</f>
        <v>1</v>
      </c>
      <c r="D4" s="6">
        <f>SUMIFS($F$18:$F$42,$B$18:$B$42,$D$1,$E$18:$E$42,$B$4)</f>
        <v>0</v>
      </c>
      <c r="E4" s="6">
        <f>SUMIFS($F$18:$F$42,$B$18:$B$42,$E$1,$E$18:$E$42,$B$4)</f>
        <v>0</v>
      </c>
    </row>
    <row r="5" spans="2:32" x14ac:dyDescent="0.25">
      <c r="B5" t="s">
        <v>322</v>
      </c>
      <c r="C5" s="6">
        <f>SUMIFS($F$18:$F$42,$B$18:$B$42,$C$1,$E$18:$E$42,$B$5)</f>
        <v>7</v>
      </c>
      <c r="D5" s="6">
        <f>SUMIFS($F$18:$F$42,$B$18:$B$42,$D$1,$E$18:$E$42,$B$5)</f>
        <v>0</v>
      </c>
      <c r="E5" s="6">
        <f>SUMIFS($F$18:$F$42,$B$18:$B$42,$E$1,$E$18:$E$42,$B$5)</f>
        <v>0</v>
      </c>
    </row>
    <row r="6" spans="2:32" x14ac:dyDescent="0.25">
      <c r="B6" t="s">
        <v>323</v>
      </c>
      <c r="C6" s="6">
        <f>SUMIFS($F$18:$F$42,$B$18:$B$42,$C$1,$E$18:$E$42,$B$6)</f>
        <v>0</v>
      </c>
      <c r="D6" s="6">
        <f>SUMIFS($F$18:$F$42,$B$18:$B$42,$D$1,$E$18:$E$42,$B$6)</f>
        <v>0</v>
      </c>
      <c r="E6" s="6">
        <f>SUMIFS($F$18:$F$42,$B$18:$B$42,$E$1,$E$18:$E$42,$B$6)</f>
        <v>0</v>
      </c>
    </row>
    <row r="7" spans="2:32" x14ac:dyDescent="0.25">
      <c r="B7" t="s">
        <v>324</v>
      </c>
      <c r="C7" s="6">
        <f>SUMIFS($F$18:$F$42,$B$18:$B$42,$C$1,$E$18:$E$42,$B$7)</f>
        <v>0</v>
      </c>
      <c r="D7" s="6">
        <f>SUMIFS($F$18:$F$42,$B$18:$B$42,$D$1,$E$18:$E$42,$B$7)</f>
        <v>0</v>
      </c>
      <c r="E7" s="6">
        <f>SUMIFS($F$18:$F$42,$B$18:$B$42,$E$1,$E$18:$E$42,$B$7)</f>
        <v>0</v>
      </c>
    </row>
    <row r="8" spans="2:32" x14ac:dyDescent="0.25">
      <c r="B8" t="s">
        <v>327</v>
      </c>
      <c r="C8" s="6">
        <f>SUMIFS($F$18:$F$42,$B$18:$B$42,$C$1,$E$18:$E$42,$B$8)</f>
        <v>2</v>
      </c>
      <c r="D8" s="6">
        <f>SUMIFS($F$18:$F$42,$B$18:$B$42,$D$1,$E$18:$E$42,$B$8)</f>
        <v>1</v>
      </c>
      <c r="E8" s="6">
        <f>SUMIFS($F$18:$F$42,$B$18:$B$42,$E$1,$E$18:$E$42,$B$8)</f>
        <v>0</v>
      </c>
    </row>
    <row r="9" spans="2:32" x14ac:dyDescent="0.25">
      <c r="B9" t="s">
        <v>652</v>
      </c>
      <c r="C9" s="6">
        <f>SUMIFS($F$18:$F$42,$B$18:$B$42,$C$1,$E$18:$E$42,$B$9)</f>
        <v>0</v>
      </c>
      <c r="D9" s="6">
        <f>SUMIFS($F$18:$F$42,$B$18:$B$42,$D$1,$E$18:$E$42,$B$9)</f>
        <v>1</v>
      </c>
      <c r="E9" s="6">
        <f>SUMIFS($F$18:$F$42,$B$18:$B$42,$E$1,$E$18:$E$42,$B$9)</f>
        <v>1</v>
      </c>
    </row>
    <row r="10" spans="2:32" x14ac:dyDescent="0.25">
      <c r="B10" t="s">
        <v>658</v>
      </c>
      <c r="C10" s="6">
        <f>SUM(C3:C9)</f>
        <v>21</v>
      </c>
      <c r="D10" s="6">
        <f t="shared" ref="D10:E10" si="0">SUM(D3:D9)</f>
        <v>2</v>
      </c>
      <c r="E10" s="6">
        <f t="shared" si="0"/>
        <v>1</v>
      </c>
      <c r="I10" s="114" t="s">
        <v>549</v>
      </c>
    </row>
    <row r="13" spans="2:32" x14ac:dyDescent="0.25">
      <c r="L13" s="446"/>
      <c r="N13" t="s">
        <v>656</v>
      </c>
      <c r="T13" s="446" t="s">
        <v>521</v>
      </c>
      <c r="Y13" s="446" t="s">
        <v>654</v>
      </c>
      <c r="AD13" s="446" t="s">
        <v>514</v>
      </c>
    </row>
    <row r="14" spans="2:32" ht="15.75" thickBot="1" x14ac:dyDescent="0.3"/>
    <row r="15" spans="2:32" ht="15.75" thickBot="1" x14ac:dyDescent="0.3">
      <c r="M15" t="s">
        <v>550</v>
      </c>
      <c r="N15" s="111" t="s">
        <v>320</v>
      </c>
      <c r="T15" t="s">
        <v>550</v>
      </c>
      <c r="U15" s="448" t="str">
        <f>N15</f>
        <v>Одесса</v>
      </c>
      <c r="Z15" t="s">
        <v>550</v>
      </c>
      <c r="AA15" s="448" t="str">
        <f>N15</f>
        <v>Одесса</v>
      </c>
      <c r="AE15" t="s">
        <v>550</v>
      </c>
      <c r="AF15" s="448" t="str">
        <f>N15</f>
        <v>Одесса</v>
      </c>
    </row>
    <row r="16" spans="2:32" ht="15.75" thickBot="1" x14ac:dyDescent="0.3">
      <c r="B16" s="512" t="s">
        <v>309</v>
      </c>
      <c r="C16" s="514" t="s">
        <v>310</v>
      </c>
      <c r="D16" s="516" t="s">
        <v>311</v>
      </c>
      <c r="E16" s="518" t="s">
        <v>312</v>
      </c>
      <c r="G16" s="112"/>
      <c r="M16" t="s">
        <v>551</v>
      </c>
      <c r="N16" s="8">
        <f>U16+AA16+AF16</f>
        <v>11</v>
      </c>
      <c r="T16" t="s">
        <v>551</v>
      </c>
      <c r="U16" s="8">
        <f>SUMIF($B$3:$B$9,$N$15,$D$3:$D$9)</f>
        <v>0</v>
      </c>
      <c r="Z16" t="s">
        <v>551</v>
      </c>
      <c r="AA16" s="8">
        <f>SUMIF($B$3:$B$9,$N$15,$E$3:$E$9)</f>
        <v>0</v>
      </c>
      <c r="AE16" t="s">
        <v>551</v>
      </c>
      <c r="AF16" s="8">
        <f>SUMIF($B$3:$B$9,$AF$15,$C$3:$C$9)</f>
        <v>11</v>
      </c>
    </row>
    <row r="17" spans="2:32" ht="15.75" thickBot="1" x14ac:dyDescent="0.3">
      <c r="B17" s="513"/>
      <c r="C17" s="515"/>
      <c r="D17" s="517"/>
      <c r="E17" s="519"/>
      <c r="F17" s="6">
        <f>SUM(F18:F42)</f>
        <v>25</v>
      </c>
      <c r="G17" s="112"/>
      <c r="J17" s="20" t="s">
        <v>513</v>
      </c>
      <c r="L17" s="6" t="s">
        <v>552</v>
      </c>
      <c r="M17" s="6" t="s">
        <v>553</v>
      </c>
      <c r="N17" s="113">
        <f>SUM(N18:N29)</f>
        <v>8957.1428571428569</v>
      </c>
      <c r="Q17" s="20" t="s">
        <v>513</v>
      </c>
      <c r="S17" s="6" t="s">
        <v>552</v>
      </c>
      <c r="T17" s="6" t="s">
        <v>553</v>
      </c>
      <c r="U17" s="113">
        <f>SUM(U18:U29)</f>
        <v>0</v>
      </c>
      <c r="W17" s="20" t="s">
        <v>513</v>
      </c>
      <c r="Y17" s="6" t="s">
        <v>552</v>
      </c>
      <c r="Z17" s="6" t="s">
        <v>553</v>
      </c>
      <c r="AA17" s="113">
        <f>SUM(AA18:AA29)</f>
        <v>0</v>
      </c>
      <c r="AD17" s="6" t="s">
        <v>552</v>
      </c>
      <c r="AE17" s="6" t="s">
        <v>553</v>
      </c>
      <c r="AF17" s="113">
        <f>SUM(AF18:AF29)</f>
        <v>8957.1428571428569</v>
      </c>
    </row>
    <row r="18" spans="2:32" x14ac:dyDescent="0.25">
      <c r="B18" s="106" t="s">
        <v>514</v>
      </c>
      <c r="C18" s="107" t="s">
        <v>515</v>
      </c>
      <c r="D18" s="107" t="s">
        <v>513</v>
      </c>
      <c r="E18" s="86" t="s">
        <v>320</v>
      </c>
      <c r="F18" s="6">
        <v>1</v>
      </c>
      <c r="G18" s="447">
        <v>67.857142857142861</v>
      </c>
      <c r="L18">
        <v>1</v>
      </c>
      <c r="M18" s="444"/>
      <c r="N18" s="445">
        <f>U18+AA18+AF18</f>
        <v>746.42857142857144</v>
      </c>
      <c r="S18">
        <v>1</v>
      </c>
      <c r="T18" s="444">
        <f>$G$39</f>
        <v>121.42857142857143</v>
      </c>
      <c r="U18" s="444">
        <f>IF($U$16&gt;0,T18*$U$16,0)</f>
        <v>0</v>
      </c>
      <c r="Y18">
        <v>1</v>
      </c>
      <c r="Z18" s="444">
        <f>$G$41</f>
        <v>714.28571428571433</v>
      </c>
      <c r="AA18" s="444">
        <f>IF($AA$16&gt;0,Z18*$AA$16,0)</f>
        <v>0</v>
      </c>
      <c r="AD18">
        <v>1</v>
      </c>
      <c r="AE18" s="444">
        <f>$G$18</f>
        <v>67.857142857142861</v>
      </c>
      <c r="AF18" s="444">
        <f>IF($AF$16&gt;0,AE18*$AF$16,0)</f>
        <v>746.42857142857144</v>
      </c>
    </row>
    <row r="19" spans="2:32" x14ac:dyDescent="0.25">
      <c r="B19" s="108" t="s">
        <v>514</v>
      </c>
      <c r="C19" s="109" t="s">
        <v>516</v>
      </c>
      <c r="D19" s="109" t="s">
        <v>513</v>
      </c>
      <c r="E19" s="67" t="s">
        <v>320</v>
      </c>
      <c r="F19" s="6">
        <v>1</v>
      </c>
      <c r="G19" s="447">
        <v>67.857142857142861</v>
      </c>
      <c r="L19">
        <v>2</v>
      </c>
      <c r="M19" s="444"/>
      <c r="N19" s="445">
        <f t="shared" ref="N19:N29" si="1">U19+AA19+AF19</f>
        <v>746.42857142857144</v>
      </c>
      <c r="S19">
        <v>2</v>
      </c>
      <c r="T19" s="444">
        <f t="shared" ref="T19:T29" si="2">$G$39</f>
        <v>121.42857142857143</v>
      </c>
      <c r="U19" s="444">
        <f t="shared" ref="U19:U29" si="3">IF($U$16&gt;0,T19*$U$16,0)</f>
        <v>0</v>
      </c>
      <c r="Y19">
        <v>2</v>
      </c>
      <c r="Z19" s="444">
        <f t="shared" ref="Z19:Z29" si="4">$G$41</f>
        <v>714.28571428571433</v>
      </c>
      <c r="AA19" s="444">
        <f t="shared" ref="AA19:AA29" si="5">IF($AA$16&gt;0,Z19*$AA$16,0)</f>
        <v>0</v>
      </c>
      <c r="AD19">
        <v>2</v>
      </c>
      <c r="AE19" s="444">
        <f t="shared" ref="AE19:AE29" si="6">$G$18</f>
        <v>67.857142857142861</v>
      </c>
      <c r="AF19" s="444">
        <f t="shared" ref="AF19:AF29" si="7">IF($AF$16&gt;0,AE19*$AF$16,0)</f>
        <v>746.42857142857144</v>
      </c>
    </row>
    <row r="20" spans="2:32" x14ac:dyDescent="0.25">
      <c r="B20" s="108" t="s">
        <v>514</v>
      </c>
      <c r="C20" s="109" t="s">
        <v>650</v>
      </c>
      <c r="D20" s="109" t="s">
        <v>513</v>
      </c>
      <c r="E20" s="67" t="s">
        <v>322</v>
      </c>
      <c r="F20" s="6">
        <v>1</v>
      </c>
      <c r="G20" s="447">
        <v>67.857142857142861</v>
      </c>
      <c r="L20">
        <v>3</v>
      </c>
      <c r="M20" s="444"/>
      <c r="N20" s="445">
        <f t="shared" si="1"/>
        <v>746.42857142857144</v>
      </c>
      <c r="S20">
        <v>3</v>
      </c>
      <c r="T20" s="444">
        <f t="shared" si="2"/>
        <v>121.42857142857143</v>
      </c>
      <c r="U20" s="444">
        <f t="shared" si="3"/>
        <v>0</v>
      </c>
      <c r="Y20">
        <v>3</v>
      </c>
      <c r="Z20" s="444">
        <f t="shared" si="4"/>
        <v>714.28571428571433</v>
      </c>
      <c r="AA20" s="444">
        <f t="shared" si="5"/>
        <v>0</v>
      </c>
      <c r="AD20">
        <v>3</v>
      </c>
      <c r="AE20" s="444">
        <f t="shared" si="6"/>
        <v>67.857142857142861</v>
      </c>
      <c r="AF20" s="444">
        <f t="shared" si="7"/>
        <v>746.42857142857144</v>
      </c>
    </row>
    <row r="21" spans="2:32" x14ac:dyDescent="0.25">
      <c r="B21" s="108" t="s">
        <v>514</v>
      </c>
      <c r="C21" s="109" t="s">
        <v>517</v>
      </c>
      <c r="D21" s="109" t="s">
        <v>513</v>
      </c>
      <c r="E21" s="110" t="s">
        <v>320</v>
      </c>
      <c r="F21" s="6">
        <v>1</v>
      </c>
      <c r="G21" s="447">
        <v>67.857142857142861</v>
      </c>
      <c r="L21">
        <v>4</v>
      </c>
      <c r="M21" s="444"/>
      <c r="N21" s="445">
        <f t="shared" si="1"/>
        <v>746.42857142857144</v>
      </c>
      <c r="S21">
        <v>4</v>
      </c>
      <c r="T21" s="444">
        <f t="shared" si="2"/>
        <v>121.42857142857143</v>
      </c>
      <c r="U21" s="444">
        <f t="shared" si="3"/>
        <v>0</v>
      </c>
      <c r="Y21">
        <v>4</v>
      </c>
      <c r="Z21" s="444">
        <f t="shared" si="4"/>
        <v>714.28571428571433</v>
      </c>
      <c r="AA21" s="444">
        <f t="shared" si="5"/>
        <v>0</v>
      </c>
      <c r="AD21">
        <v>4</v>
      </c>
      <c r="AE21" s="444">
        <f t="shared" si="6"/>
        <v>67.857142857142861</v>
      </c>
      <c r="AF21" s="444">
        <f t="shared" si="7"/>
        <v>746.42857142857144</v>
      </c>
    </row>
    <row r="22" spans="2:32" x14ac:dyDescent="0.25">
      <c r="B22" s="108" t="s">
        <v>514</v>
      </c>
      <c r="C22" s="109" t="s">
        <v>518</v>
      </c>
      <c r="D22" s="109" t="s">
        <v>513</v>
      </c>
      <c r="E22" s="110" t="s">
        <v>320</v>
      </c>
      <c r="F22" s="6">
        <v>1</v>
      </c>
      <c r="G22" s="447">
        <v>67.857142857142861</v>
      </c>
      <c r="L22">
        <v>5</v>
      </c>
      <c r="M22" s="444"/>
      <c r="N22" s="445">
        <f t="shared" si="1"/>
        <v>746.42857142857144</v>
      </c>
      <c r="S22">
        <v>5</v>
      </c>
      <c r="T22" s="444">
        <f t="shared" si="2"/>
        <v>121.42857142857143</v>
      </c>
      <c r="U22" s="444">
        <f t="shared" si="3"/>
        <v>0</v>
      </c>
      <c r="Y22">
        <v>5</v>
      </c>
      <c r="Z22" s="444">
        <f t="shared" si="4"/>
        <v>714.28571428571433</v>
      </c>
      <c r="AA22" s="444">
        <f t="shared" si="5"/>
        <v>0</v>
      </c>
      <c r="AD22">
        <v>5</v>
      </c>
      <c r="AE22" s="444">
        <f t="shared" si="6"/>
        <v>67.857142857142861</v>
      </c>
      <c r="AF22" s="444">
        <f t="shared" si="7"/>
        <v>746.42857142857144</v>
      </c>
    </row>
    <row r="23" spans="2:32" x14ac:dyDescent="0.25">
      <c r="B23" s="108" t="s">
        <v>514</v>
      </c>
      <c r="C23" s="109" t="s">
        <v>519</v>
      </c>
      <c r="D23" s="109" t="s">
        <v>513</v>
      </c>
      <c r="E23" s="110" t="s">
        <v>320</v>
      </c>
      <c r="F23" s="6">
        <v>1</v>
      </c>
      <c r="G23" s="447">
        <v>67.857142857142861</v>
      </c>
      <c r="L23">
        <v>6</v>
      </c>
      <c r="M23" s="444"/>
      <c r="N23" s="445">
        <f t="shared" si="1"/>
        <v>746.42857142857144</v>
      </c>
      <c r="S23">
        <v>6</v>
      </c>
      <c r="T23" s="444">
        <f t="shared" si="2"/>
        <v>121.42857142857143</v>
      </c>
      <c r="U23" s="444">
        <f t="shared" si="3"/>
        <v>0</v>
      </c>
      <c r="Y23">
        <v>6</v>
      </c>
      <c r="Z23" s="444">
        <f t="shared" si="4"/>
        <v>714.28571428571433</v>
      </c>
      <c r="AA23" s="444">
        <f t="shared" si="5"/>
        <v>0</v>
      </c>
      <c r="AD23">
        <v>6</v>
      </c>
      <c r="AE23" s="444">
        <f t="shared" si="6"/>
        <v>67.857142857142861</v>
      </c>
      <c r="AF23" s="444">
        <f t="shared" si="7"/>
        <v>746.42857142857144</v>
      </c>
    </row>
    <row r="24" spans="2:32" x14ac:dyDescent="0.25">
      <c r="B24" s="108" t="s">
        <v>514</v>
      </c>
      <c r="C24" s="109" t="s">
        <v>520</v>
      </c>
      <c r="D24" s="109" t="s">
        <v>513</v>
      </c>
      <c r="E24" s="67" t="s">
        <v>322</v>
      </c>
      <c r="F24" s="6">
        <v>1</v>
      </c>
      <c r="G24" s="447">
        <v>67.857142857142861</v>
      </c>
      <c r="L24">
        <v>7</v>
      </c>
      <c r="M24" s="444"/>
      <c r="N24" s="445">
        <f t="shared" si="1"/>
        <v>746.42857142857144</v>
      </c>
      <c r="S24">
        <v>7</v>
      </c>
      <c r="T24" s="444">
        <f t="shared" si="2"/>
        <v>121.42857142857143</v>
      </c>
      <c r="U24" s="444">
        <f t="shared" si="3"/>
        <v>0</v>
      </c>
      <c r="Y24">
        <v>7</v>
      </c>
      <c r="Z24" s="444">
        <f t="shared" si="4"/>
        <v>714.28571428571433</v>
      </c>
      <c r="AA24" s="444">
        <f t="shared" si="5"/>
        <v>0</v>
      </c>
      <c r="AD24">
        <v>7</v>
      </c>
      <c r="AE24" s="444">
        <f t="shared" si="6"/>
        <v>67.857142857142861</v>
      </c>
      <c r="AF24" s="444">
        <f t="shared" si="7"/>
        <v>746.42857142857144</v>
      </c>
    </row>
    <row r="25" spans="2:32" x14ac:dyDescent="0.25">
      <c r="B25" s="108" t="s">
        <v>514</v>
      </c>
      <c r="C25" s="109" t="s">
        <v>523</v>
      </c>
      <c r="D25" s="109" t="s">
        <v>513</v>
      </c>
      <c r="E25" s="67" t="s">
        <v>322</v>
      </c>
      <c r="F25" s="6">
        <v>1</v>
      </c>
      <c r="G25" s="447">
        <v>67.857142857142861</v>
      </c>
      <c r="L25">
        <v>8</v>
      </c>
      <c r="M25" s="444"/>
      <c r="N25" s="445">
        <f t="shared" si="1"/>
        <v>746.42857142857144</v>
      </c>
      <c r="S25">
        <v>8</v>
      </c>
      <c r="T25" s="444">
        <f t="shared" si="2"/>
        <v>121.42857142857143</v>
      </c>
      <c r="U25" s="444">
        <f t="shared" si="3"/>
        <v>0</v>
      </c>
      <c r="Y25">
        <v>8</v>
      </c>
      <c r="Z25" s="444">
        <f t="shared" si="4"/>
        <v>714.28571428571433</v>
      </c>
      <c r="AA25" s="444">
        <f t="shared" si="5"/>
        <v>0</v>
      </c>
      <c r="AD25">
        <v>8</v>
      </c>
      <c r="AE25" s="444">
        <f t="shared" si="6"/>
        <v>67.857142857142861</v>
      </c>
      <c r="AF25" s="444">
        <f t="shared" si="7"/>
        <v>746.42857142857144</v>
      </c>
    </row>
    <row r="26" spans="2:32" x14ac:dyDescent="0.25">
      <c r="B26" s="108" t="s">
        <v>514</v>
      </c>
      <c r="C26" s="109" t="s">
        <v>524</v>
      </c>
      <c r="D26" s="109" t="s">
        <v>513</v>
      </c>
      <c r="E26" s="67" t="s">
        <v>322</v>
      </c>
      <c r="F26" s="6">
        <v>1</v>
      </c>
      <c r="G26" s="447">
        <v>67.857142857142861</v>
      </c>
      <c r="L26">
        <v>9</v>
      </c>
      <c r="M26" s="444"/>
      <c r="N26" s="445">
        <f t="shared" si="1"/>
        <v>746.42857142857144</v>
      </c>
      <c r="S26">
        <v>9</v>
      </c>
      <c r="T26" s="444">
        <f t="shared" si="2"/>
        <v>121.42857142857143</v>
      </c>
      <c r="U26" s="444">
        <f t="shared" si="3"/>
        <v>0</v>
      </c>
      <c r="Y26">
        <v>9</v>
      </c>
      <c r="Z26" s="444">
        <f t="shared" si="4"/>
        <v>714.28571428571433</v>
      </c>
      <c r="AA26" s="444">
        <f t="shared" si="5"/>
        <v>0</v>
      </c>
      <c r="AD26">
        <v>9</v>
      </c>
      <c r="AE26" s="444">
        <f t="shared" si="6"/>
        <v>67.857142857142861</v>
      </c>
      <c r="AF26" s="444">
        <f t="shared" si="7"/>
        <v>746.42857142857144</v>
      </c>
    </row>
    <row r="27" spans="2:32" x14ac:dyDescent="0.25">
      <c r="B27" s="108" t="s">
        <v>514</v>
      </c>
      <c r="C27" s="109" t="s">
        <v>525</v>
      </c>
      <c r="D27" s="109" t="s">
        <v>513</v>
      </c>
      <c r="E27" s="110" t="s">
        <v>322</v>
      </c>
      <c r="F27" s="6">
        <v>1</v>
      </c>
      <c r="G27" s="447">
        <v>67.857142857142861</v>
      </c>
      <c r="L27">
        <v>10</v>
      </c>
      <c r="M27" s="444"/>
      <c r="N27" s="445">
        <f t="shared" si="1"/>
        <v>746.42857142857144</v>
      </c>
      <c r="S27">
        <v>10</v>
      </c>
      <c r="T27" s="444">
        <f t="shared" si="2"/>
        <v>121.42857142857143</v>
      </c>
      <c r="U27" s="444">
        <f t="shared" si="3"/>
        <v>0</v>
      </c>
      <c r="Y27">
        <v>10</v>
      </c>
      <c r="Z27" s="444">
        <f t="shared" si="4"/>
        <v>714.28571428571433</v>
      </c>
      <c r="AA27" s="444">
        <f t="shared" si="5"/>
        <v>0</v>
      </c>
      <c r="AD27">
        <v>10</v>
      </c>
      <c r="AE27" s="444">
        <f t="shared" si="6"/>
        <v>67.857142857142861</v>
      </c>
      <c r="AF27" s="444">
        <f t="shared" si="7"/>
        <v>746.42857142857144</v>
      </c>
    </row>
    <row r="28" spans="2:32" x14ac:dyDescent="0.25">
      <c r="B28" s="108" t="s">
        <v>514</v>
      </c>
      <c r="C28" s="109" t="s">
        <v>526</v>
      </c>
      <c r="D28" s="109" t="s">
        <v>513</v>
      </c>
      <c r="E28" s="110" t="s">
        <v>320</v>
      </c>
      <c r="F28" s="6">
        <v>1</v>
      </c>
      <c r="G28" s="447">
        <v>67.857142857142861</v>
      </c>
      <c r="L28">
        <v>11</v>
      </c>
      <c r="M28" s="444"/>
      <c r="N28" s="445">
        <f t="shared" si="1"/>
        <v>746.42857142857144</v>
      </c>
      <c r="S28">
        <v>11</v>
      </c>
      <c r="T28" s="444">
        <f t="shared" si="2"/>
        <v>121.42857142857143</v>
      </c>
      <c r="U28" s="444">
        <f t="shared" si="3"/>
        <v>0</v>
      </c>
      <c r="Y28">
        <v>11</v>
      </c>
      <c r="Z28" s="444">
        <f t="shared" si="4"/>
        <v>714.28571428571433</v>
      </c>
      <c r="AA28" s="444">
        <f t="shared" si="5"/>
        <v>0</v>
      </c>
      <c r="AD28">
        <v>11</v>
      </c>
      <c r="AE28" s="444">
        <f t="shared" si="6"/>
        <v>67.857142857142861</v>
      </c>
      <c r="AF28" s="444">
        <f t="shared" si="7"/>
        <v>746.42857142857144</v>
      </c>
    </row>
    <row r="29" spans="2:32" x14ac:dyDescent="0.25">
      <c r="B29" s="108" t="s">
        <v>514</v>
      </c>
      <c r="C29" s="109" t="s">
        <v>527</v>
      </c>
      <c r="D29" s="109" t="s">
        <v>513</v>
      </c>
      <c r="E29" s="67" t="s">
        <v>321</v>
      </c>
      <c r="F29" s="6">
        <v>1</v>
      </c>
      <c r="G29" s="447">
        <v>67.857142857142861</v>
      </c>
      <c r="L29">
        <v>12</v>
      </c>
      <c r="M29" s="444"/>
      <c r="N29" s="445">
        <f t="shared" si="1"/>
        <v>746.42857142857144</v>
      </c>
      <c r="S29">
        <v>12</v>
      </c>
      <c r="T29" s="444">
        <f t="shared" si="2"/>
        <v>121.42857142857143</v>
      </c>
      <c r="U29" s="444">
        <f t="shared" si="3"/>
        <v>0</v>
      </c>
      <c r="Y29">
        <v>12</v>
      </c>
      <c r="Z29" s="444">
        <f t="shared" si="4"/>
        <v>714.28571428571433</v>
      </c>
      <c r="AA29" s="444">
        <f t="shared" si="5"/>
        <v>0</v>
      </c>
      <c r="AD29">
        <v>12</v>
      </c>
      <c r="AE29" s="444">
        <f t="shared" si="6"/>
        <v>67.857142857142861</v>
      </c>
      <c r="AF29" s="444">
        <f t="shared" si="7"/>
        <v>746.42857142857144</v>
      </c>
    </row>
    <row r="30" spans="2:32" x14ac:dyDescent="0.25">
      <c r="B30" s="108" t="s">
        <v>514</v>
      </c>
      <c r="C30" s="109" t="s">
        <v>528</v>
      </c>
      <c r="D30" s="109" t="s">
        <v>513</v>
      </c>
      <c r="E30" s="110" t="s">
        <v>320</v>
      </c>
      <c r="F30" s="6">
        <v>1</v>
      </c>
      <c r="G30" s="447">
        <v>67.857142857142861</v>
      </c>
    </row>
    <row r="31" spans="2:32" x14ac:dyDescent="0.25">
      <c r="B31" s="108" t="s">
        <v>514</v>
      </c>
      <c r="C31" s="109" t="s">
        <v>529</v>
      </c>
      <c r="D31" s="109" t="s">
        <v>513</v>
      </c>
      <c r="E31" s="110" t="s">
        <v>320</v>
      </c>
      <c r="F31" s="6">
        <v>1</v>
      </c>
      <c r="G31" s="447">
        <v>67.857142857142861</v>
      </c>
    </row>
    <row r="32" spans="2:32" x14ac:dyDescent="0.25">
      <c r="B32" s="108" t="s">
        <v>514</v>
      </c>
      <c r="C32" s="109" t="s">
        <v>530</v>
      </c>
      <c r="D32" s="109" t="s">
        <v>513</v>
      </c>
      <c r="E32" s="110" t="s">
        <v>320</v>
      </c>
      <c r="F32" s="6">
        <v>1</v>
      </c>
      <c r="G32" s="447">
        <v>67.857142857142861</v>
      </c>
    </row>
    <row r="33" spans="2:7" x14ac:dyDescent="0.25">
      <c r="B33" s="108" t="s">
        <v>514</v>
      </c>
      <c r="C33" s="109" t="s">
        <v>531</v>
      </c>
      <c r="D33" s="109" t="s">
        <v>513</v>
      </c>
      <c r="E33" s="67" t="s">
        <v>322</v>
      </c>
      <c r="F33" s="6">
        <v>1</v>
      </c>
      <c r="G33" s="447">
        <v>67.857142857142861</v>
      </c>
    </row>
    <row r="34" spans="2:7" x14ac:dyDescent="0.25">
      <c r="B34" s="108" t="s">
        <v>514</v>
      </c>
      <c r="C34" s="109" t="s">
        <v>532</v>
      </c>
      <c r="D34" s="109" t="s">
        <v>513</v>
      </c>
      <c r="E34" s="67" t="s">
        <v>327</v>
      </c>
      <c r="F34" s="6">
        <v>1</v>
      </c>
      <c r="G34" s="447">
        <v>67.857142857142861</v>
      </c>
    </row>
    <row r="35" spans="2:7" x14ac:dyDescent="0.25">
      <c r="B35" s="108" t="s">
        <v>514</v>
      </c>
      <c r="C35" s="109" t="s">
        <v>533</v>
      </c>
      <c r="D35" s="109" t="s">
        <v>513</v>
      </c>
      <c r="E35" s="67" t="s">
        <v>327</v>
      </c>
      <c r="F35" s="6">
        <v>1</v>
      </c>
      <c r="G35" s="447">
        <v>67.857142857142861</v>
      </c>
    </row>
    <row r="36" spans="2:7" x14ac:dyDescent="0.25">
      <c r="B36" s="108" t="s">
        <v>514</v>
      </c>
      <c r="C36" s="109" t="s">
        <v>534</v>
      </c>
      <c r="D36" s="109" t="s">
        <v>513</v>
      </c>
      <c r="E36" s="67" t="s">
        <v>322</v>
      </c>
      <c r="F36" s="6">
        <v>1</v>
      </c>
      <c r="G36" s="447">
        <v>67.857142857142861</v>
      </c>
    </row>
    <row r="37" spans="2:7" x14ac:dyDescent="0.25">
      <c r="B37" s="108" t="s">
        <v>514</v>
      </c>
      <c r="C37" s="109" t="s">
        <v>536</v>
      </c>
      <c r="D37" s="109" t="s">
        <v>513</v>
      </c>
      <c r="E37" s="110" t="s">
        <v>320</v>
      </c>
      <c r="F37" s="6">
        <v>1</v>
      </c>
      <c r="G37" s="447">
        <v>67.857142857142861</v>
      </c>
    </row>
    <row r="38" spans="2:7" x14ac:dyDescent="0.25">
      <c r="B38" s="108" t="s">
        <v>514</v>
      </c>
      <c r="C38" s="109" t="s">
        <v>537</v>
      </c>
      <c r="D38" s="109" t="s">
        <v>513</v>
      </c>
      <c r="E38" s="110" t="s">
        <v>320</v>
      </c>
      <c r="F38" s="6">
        <v>1</v>
      </c>
      <c r="G38" s="447">
        <v>67.857142857142861</v>
      </c>
    </row>
    <row r="39" spans="2:7" x14ac:dyDescent="0.25">
      <c r="B39" s="108" t="s">
        <v>521</v>
      </c>
      <c r="C39" s="109" t="s">
        <v>651</v>
      </c>
      <c r="D39" s="109" t="s">
        <v>513</v>
      </c>
      <c r="E39" s="110" t="s">
        <v>652</v>
      </c>
      <c r="F39" s="6">
        <v>1</v>
      </c>
      <c r="G39" s="447">
        <v>121.42857142857143</v>
      </c>
    </row>
    <row r="40" spans="2:7" x14ac:dyDescent="0.25">
      <c r="B40" s="108" t="s">
        <v>521</v>
      </c>
      <c r="C40" s="109" t="s">
        <v>522</v>
      </c>
      <c r="D40" s="109" t="s">
        <v>513</v>
      </c>
      <c r="E40" s="110" t="s">
        <v>327</v>
      </c>
      <c r="F40" s="6">
        <v>1</v>
      </c>
      <c r="G40" s="447">
        <v>121.42857142857143</v>
      </c>
    </row>
    <row r="41" spans="2:7" x14ac:dyDescent="0.25">
      <c r="B41" s="108" t="s">
        <v>654</v>
      </c>
      <c r="C41" s="109" t="s">
        <v>655</v>
      </c>
      <c r="D41" s="109" t="s">
        <v>653</v>
      </c>
      <c r="E41" s="110" t="s">
        <v>652</v>
      </c>
      <c r="F41" s="6">
        <v>1</v>
      </c>
      <c r="G41" s="447">
        <v>714.28571428571433</v>
      </c>
    </row>
    <row r="42" spans="2:7" x14ac:dyDescent="0.25">
      <c r="B42" s="108"/>
      <c r="C42" s="109"/>
      <c r="D42" s="109"/>
      <c r="E42" s="110"/>
      <c r="F42" s="6">
        <v>1</v>
      </c>
      <c r="G42" s="47"/>
    </row>
    <row r="43" spans="2:7" x14ac:dyDescent="0.25">
      <c r="B43" s="108"/>
      <c r="C43" s="109"/>
      <c r="D43" s="109"/>
      <c r="E43" s="110"/>
      <c r="F43" s="6">
        <v>1</v>
      </c>
    </row>
  </sheetData>
  <sheetProtection formatCells="0" formatColumns="0" formatRows="0" sort="0" autoFilter="0" pivotTables="0"/>
  <protectedRanges>
    <protectedRange sqref="N15" name="Диапазон1"/>
  </protectedRanges>
  <mergeCells count="4">
    <mergeCell ref="B16:B17"/>
    <mergeCell ref="C16:C17"/>
    <mergeCell ref="D16:D17"/>
    <mergeCell ref="E16:E17"/>
  </mergeCells>
  <dataValidations count="2">
    <dataValidation type="list" allowBlank="1" showInputMessage="1" showErrorMessage="1" sqref="V15">
      <formula1>$B$3:$B$9</formula1>
    </dataValidation>
    <dataValidation type="list" allowBlank="1" showInputMessage="1" showErrorMessage="1" sqref="N15">
      <formula1>$B$3:$B$10</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G239"/>
  <sheetViews>
    <sheetView workbookViewId="0">
      <pane xSplit="6" ySplit="3" topLeftCell="G196" activePane="bottomRight" state="frozen"/>
      <selection activeCell="C12" sqref="C12:D15"/>
      <selection pane="topRight" activeCell="C12" sqref="C12:D15"/>
      <selection pane="bottomLeft" activeCell="C12" sqref="C12:D15"/>
      <selection pane="bottomRight" activeCell="G73" sqref="G73"/>
    </sheetView>
  </sheetViews>
  <sheetFormatPr defaultRowHeight="12" x14ac:dyDescent="0.2"/>
  <cols>
    <col min="1" max="1" width="21.85546875" style="196" customWidth="1"/>
    <col min="2" max="2" width="3.28515625" style="124" customWidth="1"/>
    <col min="3" max="4" width="1.5703125" style="124" customWidth="1"/>
    <col min="5" max="5" width="12.7109375" style="124" customWidth="1"/>
    <col min="6" max="6" width="15.42578125" style="124" customWidth="1"/>
    <col min="7" max="7" width="7.28515625" style="160" customWidth="1"/>
    <col min="8" max="8" width="8.7109375" style="160" customWidth="1"/>
    <col min="9" max="9" width="9.7109375" style="160" customWidth="1"/>
    <col min="10" max="10" width="7.28515625" style="160" customWidth="1"/>
    <col min="11" max="11" width="8.7109375" style="160" customWidth="1"/>
    <col min="12" max="12" width="9.7109375" style="160" customWidth="1"/>
    <col min="13" max="13" width="7.28515625" style="160" customWidth="1"/>
    <col min="14" max="14" width="8.7109375" style="160" customWidth="1"/>
    <col min="15" max="15" width="9.7109375" style="160" customWidth="1"/>
    <col min="16" max="16" width="7.28515625" style="160" customWidth="1"/>
    <col min="17" max="17" width="8.7109375" style="160" customWidth="1"/>
    <col min="18" max="18" width="9.7109375" style="160" customWidth="1"/>
    <col min="19" max="19" width="7.28515625" style="160" customWidth="1"/>
    <col min="20" max="20" width="8.7109375" style="160" customWidth="1"/>
    <col min="21" max="21" width="9.7109375" style="160" customWidth="1"/>
    <col min="22" max="22" width="7.28515625" style="160" customWidth="1"/>
    <col min="23" max="23" width="8.7109375" style="160" customWidth="1"/>
    <col min="24" max="24" width="9.7109375" style="160" customWidth="1"/>
    <col min="25" max="25" width="7.28515625" style="160" customWidth="1"/>
    <col min="26" max="26" width="8.7109375" style="160" customWidth="1"/>
    <col min="27" max="27" width="9.7109375" style="160" customWidth="1"/>
    <col min="28" max="28" width="7.28515625" style="160" customWidth="1"/>
    <col min="29" max="29" width="8.7109375" style="160" customWidth="1"/>
    <col min="30" max="30" width="9.7109375" style="160" customWidth="1"/>
    <col min="31" max="31" width="7.28515625" style="160" customWidth="1"/>
    <col min="32" max="32" width="8.7109375" style="160" customWidth="1"/>
    <col min="33" max="33" width="9.7109375" style="160" customWidth="1"/>
    <col min="34" max="34" width="7.28515625" style="160" customWidth="1"/>
    <col min="35" max="35" width="8.7109375" style="160" customWidth="1"/>
    <col min="36" max="36" width="9.7109375" style="160" customWidth="1"/>
    <col min="37" max="37" width="8.85546875" style="160" bestFit="1" customWidth="1"/>
    <col min="38" max="38" width="8.7109375" style="160" customWidth="1"/>
    <col min="39" max="39" width="9.7109375" style="160" customWidth="1"/>
    <col min="40" max="40" width="8.85546875" style="160" bestFit="1" customWidth="1"/>
    <col min="41" max="41" width="8.7109375" style="160" customWidth="1"/>
    <col min="42" max="42" width="9.7109375" style="160" customWidth="1"/>
    <col min="43" max="44" width="8.7109375" style="160" customWidth="1"/>
    <col min="45" max="45" width="10.7109375" style="160" customWidth="1"/>
    <col min="46" max="16384" width="9.140625" style="124"/>
  </cols>
  <sheetData>
    <row r="1" spans="1:45" ht="15.75" customHeight="1" thickBot="1" x14ac:dyDescent="0.3">
      <c r="A1" s="2"/>
      <c r="B1" s="3" t="s">
        <v>36</v>
      </c>
      <c r="C1" s="240"/>
      <c r="D1" s="240"/>
      <c r="E1" s="240"/>
      <c r="F1" s="241"/>
      <c r="G1" s="490">
        <v>1</v>
      </c>
      <c r="H1" s="491"/>
      <c r="I1" s="492"/>
      <c r="J1" s="490">
        <v>2</v>
      </c>
      <c r="K1" s="491"/>
      <c r="L1" s="492"/>
      <c r="M1" s="490">
        <v>3</v>
      </c>
      <c r="N1" s="491"/>
      <c r="O1" s="492"/>
      <c r="P1" s="490">
        <v>4</v>
      </c>
      <c r="Q1" s="491"/>
      <c r="R1" s="492"/>
      <c r="S1" s="490">
        <v>5</v>
      </c>
      <c r="T1" s="491"/>
      <c r="U1" s="492"/>
      <c r="V1" s="490">
        <v>6</v>
      </c>
      <c r="W1" s="491"/>
      <c r="X1" s="492"/>
      <c r="Y1" s="490">
        <v>7</v>
      </c>
      <c r="Z1" s="491"/>
      <c r="AA1" s="492"/>
      <c r="AB1" s="490">
        <v>8</v>
      </c>
      <c r="AC1" s="491"/>
      <c r="AD1" s="492"/>
      <c r="AE1" s="490">
        <v>9</v>
      </c>
      <c r="AF1" s="491"/>
      <c r="AG1" s="492"/>
      <c r="AH1" s="490">
        <v>10</v>
      </c>
      <c r="AI1" s="491"/>
      <c r="AJ1" s="492"/>
      <c r="AK1" s="490">
        <v>11</v>
      </c>
      <c r="AL1" s="491"/>
      <c r="AM1" s="492"/>
      <c r="AN1" s="490">
        <v>12</v>
      </c>
      <c r="AO1" s="491"/>
      <c r="AP1" s="492"/>
      <c r="AQ1" s="487">
        <v>2013</v>
      </c>
      <c r="AR1" s="488"/>
      <c r="AS1" s="489"/>
    </row>
    <row r="2" spans="1:45" ht="12" customHeight="1" thickBot="1" x14ac:dyDescent="0.3">
      <c r="A2" s="1"/>
      <c r="B2" s="3" t="s">
        <v>37</v>
      </c>
      <c r="C2" s="240"/>
      <c r="D2" s="240"/>
      <c r="E2" s="240"/>
      <c r="F2" s="241"/>
      <c r="G2" s="127" t="s">
        <v>0</v>
      </c>
      <c r="H2" s="128" t="s">
        <v>1</v>
      </c>
      <c r="I2" s="129" t="s">
        <v>2</v>
      </c>
      <c r="J2" s="127" t="s">
        <v>0</v>
      </c>
      <c r="K2" s="128" t="s">
        <v>1</v>
      </c>
      <c r="L2" s="129" t="s">
        <v>2</v>
      </c>
      <c r="M2" s="127" t="s">
        <v>0</v>
      </c>
      <c r="N2" s="128" t="s">
        <v>1</v>
      </c>
      <c r="O2" s="129" t="s">
        <v>2</v>
      </c>
      <c r="P2" s="127" t="s">
        <v>0</v>
      </c>
      <c r="Q2" s="128" t="s">
        <v>1</v>
      </c>
      <c r="R2" s="129" t="s">
        <v>2</v>
      </c>
      <c r="S2" s="127" t="s">
        <v>0</v>
      </c>
      <c r="T2" s="128" t="s">
        <v>1</v>
      </c>
      <c r="U2" s="129" t="s">
        <v>2</v>
      </c>
      <c r="V2" s="127" t="s">
        <v>0</v>
      </c>
      <c r="W2" s="128" t="s">
        <v>1</v>
      </c>
      <c r="X2" s="129" t="s">
        <v>2</v>
      </c>
      <c r="Y2" s="127" t="s">
        <v>0</v>
      </c>
      <c r="Z2" s="128" t="s">
        <v>1</v>
      </c>
      <c r="AA2" s="129" t="s">
        <v>2</v>
      </c>
      <c r="AB2" s="127" t="s">
        <v>0</v>
      </c>
      <c r="AC2" s="128" t="s">
        <v>1</v>
      </c>
      <c r="AD2" s="129" t="s">
        <v>2</v>
      </c>
      <c r="AE2" s="127" t="s">
        <v>0</v>
      </c>
      <c r="AF2" s="128" t="s">
        <v>1</v>
      </c>
      <c r="AG2" s="129" t="s">
        <v>2</v>
      </c>
      <c r="AH2" s="127" t="s">
        <v>0</v>
      </c>
      <c r="AI2" s="128" t="s">
        <v>1</v>
      </c>
      <c r="AJ2" s="129" t="s">
        <v>2</v>
      </c>
      <c r="AK2" s="127" t="s">
        <v>0</v>
      </c>
      <c r="AL2" s="128" t="s">
        <v>1</v>
      </c>
      <c r="AM2" s="129" t="s">
        <v>2</v>
      </c>
      <c r="AN2" s="127" t="s">
        <v>0</v>
      </c>
      <c r="AO2" s="128" t="s">
        <v>1</v>
      </c>
      <c r="AP2" s="129" t="s">
        <v>2</v>
      </c>
      <c r="AQ2" s="201" t="s">
        <v>0</v>
      </c>
      <c r="AR2" s="202" t="s">
        <v>1</v>
      </c>
      <c r="AS2" s="203" t="s">
        <v>2</v>
      </c>
    </row>
    <row r="3" spans="1:45" ht="12.75" customHeight="1" thickBot="1" x14ac:dyDescent="0.25">
      <c r="A3" s="520" t="s">
        <v>273</v>
      </c>
      <c r="B3" s="521"/>
      <c r="C3" s="521"/>
      <c r="D3" s="521"/>
      <c r="E3" s="521"/>
      <c r="F3" s="522"/>
      <c r="G3" s="131"/>
      <c r="H3" s="132"/>
      <c r="I3" s="133"/>
      <c r="J3" s="131"/>
      <c r="K3" s="132"/>
      <c r="L3" s="133"/>
      <c r="M3" s="131"/>
      <c r="N3" s="132"/>
      <c r="O3" s="133"/>
      <c r="P3" s="131"/>
      <c r="Q3" s="132"/>
      <c r="R3" s="133"/>
      <c r="S3" s="131"/>
      <c r="T3" s="132"/>
      <c r="U3" s="133"/>
      <c r="V3" s="131"/>
      <c r="W3" s="132"/>
      <c r="X3" s="133"/>
      <c r="Y3" s="131"/>
      <c r="Z3" s="132"/>
      <c r="AA3" s="133"/>
      <c r="AB3" s="131"/>
      <c r="AC3" s="132"/>
      <c r="AD3" s="133"/>
      <c r="AE3" s="131"/>
      <c r="AF3" s="132"/>
      <c r="AG3" s="133"/>
      <c r="AH3" s="131"/>
      <c r="AI3" s="132"/>
      <c r="AJ3" s="133"/>
      <c r="AK3" s="131"/>
      <c r="AL3" s="132"/>
      <c r="AM3" s="133"/>
      <c r="AN3" s="131"/>
      <c r="AO3" s="132"/>
      <c r="AP3" s="133"/>
      <c r="AQ3" s="204"/>
      <c r="AR3" s="205"/>
      <c r="AS3" s="206"/>
    </row>
    <row r="4" spans="1:45" x14ac:dyDescent="0.2">
      <c r="A4" s="193" t="s">
        <v>3</v>
      </c>
      <c r="B4" s="123"/>
      <c r="C4" s="123"/>
      <c r="D4" s="123"/>
      <c r="E4" s="123"/>
      <c r="F4" s="125"/>
      <c r="G4" s="134">
        <f>G18+G20</f>
        <v>0</v>
      </c>
      <c r="H4" s="135">
        <f>H18+H20</f>
        <v>0</v>
      </c>
      <c r="I4" s="136">
        <f t="shared" ref="I4:I41" si="0">H4-G4</f>
        <v>0</v>
      </c>
      <c r="J4" s="134">
        <f>J18+J20</f>
        <v>0</v>
      </c>
      <c r="K4" s="135">
        <f>K18+K20</f>
        <v>0</v>
      </c>
      <c r="L4" s="137">
        <f t="shared" ref="L4:L42" si="1">K4-J4</f>
        <v>0</v>
      </c>
      <c r="M4" s="134">
        <f>M18+M20</f>
        <v>0</v>
      </c>
      <c r="N4" s="135">
        <f>N18+N20</f>
        <v>0</v>
      </c>
      <c r="O4" s="137">
        <f t="shared" ref="O4:O42" si="2">N4-M4</f>
        <v>0</v>
      </c>
      <c r="P4" s="134">
        <f>P18+P20</f>
        <v>0</v>
      </c>
      <c r="Q4" s="135">
        <f>Q18+Q20</f>
        <v>0</v>
      </c>
      <c r="R4" s="137">
        <f t="shared" ref="R4:R42" si="3">Q4-P4</f>
        <v>0</v>
      </c>
      <c r="S4" s="134">
        <f>S18+S20</f>
        <v>0</v>
      </c>
      <c r="T4" s="135">
        <f>T18+T20</f>
        <v>0</v>
      </c>
      <c r="U4" s="137">
        <f t="shared" ref="U4:U42" si="4">T4-S4</f>
        <v>0</v>
      </c>
      <c r="V4" s="134">
        <f>V18+V20</f>
        <v>0</v>
      </c>
      <c r="W4" s="135">
        <f>W18+W20</f>
        <v>0</v>
      </c>
      <c r="X4" s="137">
        <f t="shared" ref="X4:X42" si="5">W4-V4</f>
        <v>0</v>
      </c>
      <c r="Y4" s="134">
        <f>Y18+Y20</f>
        <v>0</v>
      </c>
      <c r="Z4" s="135">
        <f>Z18+Z20</f>
        <v>0</v>
      </c>
      <c r="AA4" s="137">
        <f t="shared" ref="AA4:AA42" si="6">Z4-Y4</f>
        <v>0</v>
      </c>
      <c r="AB4" s="134">
        <f>AB18+AB20</f>
        <v>0</v>
      </c>
      <c r="AC4" s="135">
        <f>AC18+AC20</f>
        <v>0</v>
      </c>
      <c r="AD4" s="137">
        <f t="shared" ref="AD4:AD42" si="7">AC4-AB4</f>
        <v>0</v>
      </c>
      <c r="AE4" s="134">
        <f>AE18+AE20</f>
        <v>0</v>
      </c>
      <c r="AF4" s="135">
        <f>AF18+AF20</f>
        <v>0</v>
      </c>
      <c r="AG4" s="137">
        <f t="shared" ref="AG4:AG42" si="8">AF4-AE4</f>
        <v>0</v>
      </c>
      <c r="AH4" s="134">
        <f>AH18+AH20</f>
        <v>0</v>
      </c>
      <c r="AI4" s="135">
        <f>AI18+AI20</f>
        <v>0</v>
      </c>
      <c r="AJ4" s="137">
        <f t="shared" ref="AJ4:AJ42" si="9">AI4-AH4</f>
        <v>0</v>
      </c>
      <c r="AK4" s="134">
        <f>AK18+AK20</f>
        <v>0</v>
      </c>
      <c r="AL4" s="135">
        <f>AL18+AL20</f>
        <v>0</v>
      </c>
      <c r="AM4" s="137">
        <f t="shared" ref="AM4:AM42" si="10">AL4-AK4</f>
        <v>0</v>
      </c>
      <c r="AN4" s="134">
        <f>AN18+AN20</f>
        <v>0</v>
      </c>
      <c r="AO4" s="135">
        <f>AO18+AO20</f>
        <v>0</v>
      </c>
      <c r="AP4" s="137">
        <f t="shared" ref="AP4:AP42" si="11">AO4-AN4</f>
        <v>0</v>
      </c>
      <c r="AQ4" s="207">
        <f t="shared" ref="AQ4:AS42" si="12">G4+J4+M4+P4+S4+V4+Y4+AB4+AE4+AH4+AK4+AN4</f>
        <v>0</v>
      </c>
      <c r="AR4" s="208">
        <f t="shared" si="12"/>
        <v>0</v>
      </c>
      <c r="AS4" s="209">
        <f t="shared" si="12"/>
        <v>0</v>
      </c>
    </row>
    <row r="5" spans="1:45" s="139" customFormat="1" ht="12.75" x14ac:dyDescent="0.2">
      <c r="A5" s="239" t="s">
        <v>194</v>
      </c>
      <c r="B5" s="138" t="s">
        <v>4</v>
      </c>
      <c r="F5" s="140"/>
      <c r="G5" s="122"/>
      <c r="H5" s="141"/>
      <c r="I5" s="142"/>
      <c r="J5" s="122"/>
      <c r="K5" s="141"/>
      <c r="L5" s="142"/>
      <c r="M5" s="122"/>
      <c r="N5" s="141"/>
      <c r="O5" s="142"/>
      <c r="P5" s="122"/>
      <c r="Q5" s="141"/>
      <c r="R5" s="142"/>
      <c r="S5" s="122"/>
      <c r="T5" s="141"/>
      <c r="U5" s="142"/>
      <c r="V5" s="122"/>
      <c r="W5" s="141"/>
      <c r="X5" s="142"/>
      <c r="Y5" s="122"/>
      <c r="Z5" s="141"/>
      <c r="AA5" s="142"/>
      <c r="AB5" s="122"/>
      <c r="AC5" s="141"/>
      <c r="AD5" s="142"/>
      <c r="AE5" s="122"/>
      <c r="AF5" s="141"/>
      <c r="AG5" s="142"/>
      <c r="AH5" s="122"/>
      <c r="AI5" s="141"/>
      <c r="AJ5" s="142"/>
      <c r="AK5" s="122"/>
      <c r="AL5" s="141"/>
      <c r="AM5" s="142"/>
      <c r="AN5" s="122"/>
      <c r="AO5" s="141"/>
      <c r="AP5" s="142"/>
      <c r="AQ5" s="122"/>
      <c r="AR5" s="141"/>
      <c r="AS5" s="142"/>
    </row>
    <row r="6" spans="1:45" ht="12.75" x14ac:dyDescent="0.2">
      <c r="A6" s="229"/>
      <c r="F6" s="126"/>
      <c r="G6" s="143"/>
      <c r="H6" s="144"/>
      <c r="I6" s="145">
        <f t="shared" si="0"/>
        <v>0</v>
      </c>
      <c r="J6" s="143"/>
      <c r="K6" s="144"/>
      <c r="L6" s="145">
        <f t="shared" si="1"/>
        <v>0</v>
      </c>
      <c r="M6" s="143"/>
      <c r="N6" s="144"/>
      <c r="O6" s="145">
        <f t="shared" si="2"/>
        <v>0</v>
      </c>
      <c r="P6" s="143"/>
      <c r="Q6" s="144"/>
      <c r="R6" s="145">
        <f t="shared" si="3"/>
        <v>0</v>
      </c>
      <c r="S6" s="143"/>
      <c r="T6" s="144"/>
      <c r="U6" s="145">
        <f t="shared" si="4"/>
        <v>0</v>
      </c>
      <c r="V6" s="143"/>
      <c r="W6" s="144"/>
      <c r="X6" s="145">
        <f t="shared" si="5"/>
        <v>0</v>
      </c>
      <c r="Y6" s="143"/>
      <c r="Z6" s="144"/>
      <c r="AA6" s="145">
        <f t="shared" si="6"/>
        <v>0</v>
      </c>
      <c r="AB6" s="143"/>
      <c r="AC6" s="144"/>
      <c r="AD6" s="145">
        <f t="shared" si="7"/>
        <v>0</v>
      </c>
      <c r="AE6" s="143"/>
      <c r="AF6" s="144"/>
      <c r="AG6" s="145">
        <f t="shared" si="8"/>
        <v>0</v>
      </c>
      <c r="AH6" s="143"/>
      <c r="AI6" s="144"/>
      <c r="AJ6" s="145">
        <f t="shared" si="9"/>
        <v>0</v>
      </c>
      <c r="AK6" s="143"/>
      <c r="AL6" s="144"/>
      <c r="AM6" s="145">
        <f t="shared" si="10"/>
        <v>0</v>
      </c>
      <c r="AN6" s="143"/>
      <c r="AO6" s="144"/>
      <c r="AP6" s="145">
        <f t="shared" si="11"/>
        <v>0</v>
      </c>
      <c r="AQ6" s="210">
        <f t="shared" si="12"/>
        <v>0</v>
      </c>
      <c r="AR6" s="211">
        <f t="shared" si="12"/>
        <v>0</v>
      </c>
      <c r="AS6" s="212">
        <f t="shared" si="12"/>
        <v>0</v>
      </c>
    </row>
    <row r="7" spans="1:45" s="130" customFormat="1" ht="12.75" x14ac:dyDescent="0.2">
      <c r="A7" s="251"/>
      <c r="C7" s="130" t="s">
        <v>5</v>
      </c>
      <c r="F7" s="231"/>
      <c r="G7" s="232"/>
      <c r="H7" s="233"/>
      <c r="I7" s="234">
        <f t="shared" si="0"/>
        <v>0</v>
      </c>
      <c r="J7" s="232"/>
      <c r="K7" s="233"/>
      <c r="L7" s="234">
        <f t="shared" si="1"/>
        <v>0</v>
      </c>
      <c r="M7" s="232"/>
      <c r="N7" s="233"/>
      <c r="O7" s="234">
        <f t="shared" si="2"/>
        <v>0</v>
      </c>
      <c r="P7" s="232"/>
      <c r="Q7" s="233"/>
      <c r="R7" s="234">
        <f t="shared" si="3"/>
        <v>0</v>
      </c>
      <c r="S7" s="232"/>
      <c r="T7" s="233"/>
      <c r="U7" s="234">
        <f t="shared" si="4"/>
        <v>0</v>
      </c>
      <c r="V7" s="232"/>
      <c r="W7" s="233"/>
      <c r="X7" s="234">
        <f t="shared" si="5"/>
        <v>0</v>
      </c>
      <c r="Y7" s="232"/>
      <c r="Z7" s="233"/>
      <c r="AA7" s="234">
        <f t="shared" si="6"/>
        <v>0</v>
      </c>
      <c r="AB7" s="232"/>
      <c r="AC7" s="233"/>
      <c r="AD7" s="234">
        <f t="shared" si="7"/>
        <v>0</v>
      </c>
      <c r="AE7" s="232"/>
      <c r="AF7" s="233"/>
      <c r="AG7" s="234">
        <f t="shared" si="8"/>
        <v>0</v>
      </c>
      <c r="AH7" s="232"/>
      <c r="AI7" s="233"/>
      <c r="AJ7" s="234">
        <f t="shared" si="9"/>
        <v>0</v>
      </c>
      <c r="AK7" s="232"/>
      <c r="AL7" s="233"/>
      <c r="AM7" s="234">
        <f t="shared" si="10"/>
        <v>0</v>
      </c>
      <c r="AN7" s="232"/>
      <c r="AO7" s="233"/>
      <c r="AP7" s="234">
        <f t="shared" si="11"/>
        <v>0</v>
      </c>
      <c r="AQ7" s="232">
        <f t="shared" si="12"/>
        <v>0</v>
      </c>
      <c r="AR7" s="233">
        <f t="shared" si="12"/>
        <v>0</v>
      </c>
      <c r="AS7" s="234">
        <f t="shared" si="12"/>
        <v>0</v>
      </c>
    </row>
    <row r="8" spans="1:45" ht="12.75" x14ac:dyDescent="0.2">
      <c r="A8" s="229"/>
      <c r="F8" s="126"/>
      <c r="G8" s="143"/>
      <c r="H8" s="144"/>
      <c r="I8" s="145">
        <f t="shared" si="0"/>
        <v>0</v>
      </c>
      <c r="J8" s="143"/>
      <c r="K8" s="144"/>
      <c r="L8" s="145">
        <f t="shared" si="1"/>
        <v>0</v>
      </c>
      <c r="M8" s="143"/>
      <c r="N8" s="144"/>
      <c r="O8" s="145">
        <f t="shared" si="2"/>
        <v>0</v>
      </c>
      <c r="P8" s="143"/>
      <c r="Q8" s="144"/>
      <c r="R8" s="145">
        <f t="shared" si="3"/>
        <v>0</v>
      </c>
      <c r="S8" s="143"/>
      <c r="T8" s="144"/>
      <c r="U8" s="145">
        <f t="shared" si="4"/>
        <v>0</v>
      </c>
      <c r="V8" s="143"/>
      <c r="W8" s="144"/>
      <c r="X8" s="145">
        <f t="shared" si="5"/>
        <v>0</v>
      </c>
      <c r="Y8" s="143"/>
      <c r="Z8" s="144"/>
      <c r="AA8" s="145">
        <f t="shared" si="6"/>
        <v>0</v>
      </c>
      <c r="AB8" s="143"/>
      <c r="AC8" s="144"/>
      <c r="AD8" s="145">
        <f t="shared" si="7"/>
        <v>0</v>
      </c>
      <c r="AE8" s="143"/>
      <c r="AF8" s="144"/>
      <c r="AG8" s="145">
        <f t="shared" si="8"/>
        <v>0</v>
      </c>
      <c r="AH8" s="143"/>
      <c r="AI8" s="144"/>
      <c r="AJ8" s="145">
        <f t="shared" si="9"/>
        <v>0</v>
      </c>
      <c r="AK8" s="143"/>
      <c r="AL8" s="144"/>
      <c r="AM8" s="145">
        <f t="shared" si="10"/>
        <v>0</v>
      </c>
      <c r="AN8" s="143"/>
      <c r="AO8" s="144"/>
      <c r="AP8" s="145">
        <f t="shared" si="11"/>
        <v>0</v>
      </c>
      <c r="AQ8" s="210">
        <f t="shared" si="12"/>
        <v>0</v>
      </c>
      <c r="AR8" s="211">
        <f t="shared" si="12"/>
        <v>0</v>
      </c>
      <c r="AS8" s="212">
        <f t="shared" si="12"/>
        <v>0</v>
      </c>
    </row>
    <row r="9" spans="1:45" ht="12.75" x14ac:dyDescent="0.2">
      <c r="A9" s="229"/>
      <c r="B9" s="146" t="s">
        <v>6</v>
      </c>
      <c r="F9" s="126"/>
      <c r="G9" s="34">
        <f>G5-G7</f>
        <v>0</v>
      </c>
      <c r="H9" s="147">
        <f>H5-H7</f>
        <v>0</v>
      </c>
      <c r="I9" s="137">
        <f t="shared" si="0"/>
        <v>0</v>
      </c>
      <c r="J9" s="34">
        <f>J5-J7</f>
        <v>0</v>
      </c>
      <c r="K9" s="147">
        <f>K5-K7</f>
        <v>0</v>
      </c>
      <c r="L9" s="137">
        <f t="shared" si="1"/>
        <v>0</v>
      </c>
      <c r="M9" s="34">
        <f>M5-M7</f>
        <v>0</v>
      </c>
      <c r="N9" s="147">
        <f>N5-N7</f>
        <v>0</v>
      </c>
      <c r="O9" s="137">
        <f t="shared" si="2"/>
        <v>0</v>
      </c>
      <c r="P9" s="34">
        <f>P5-P7</f>
        <v>0</v>
      </c>
      <c r="Q9" s="147">
        <f>Q5-Q7</f>
        <v>0</v>
      </c>
      <c r="R9" s="137">
        <f t="shared" si="3"/>
        <v>0</v>
      </c>
      <c r="S9" s="34">
        <f>S5-S7</f>
        <v>0</v>
      </c>
      <c r="T9" s="147">
        <f>T5-T7</f>
        <v>0</v>
      </c>
      <c r="U9" s="137">
        <f t="shared" si="4"/>
        <v>0</v>
      </c>
      <c r="V9" s="34">
        <f>V5-V7</f>
        <v>0</v>
      </c>
      <c r="W9" s="147">
        <f>W5-W7</f>
        <v>0</v>
      </c>
      <c r="X9" s="137">
        <f t="shared" si="5"/>
        <v>0</v>
      </c>
      <c r="Y9" s="34">
        <f>Y5-Y7</f>
        <v>0</v>
      </c>
      <c r="Z9" s="147">
        <f>Z5-Z7</f>
        <v>0</v>
      </c>
      <c r="AA9" s="137">
        <f t="shared" si="6"/>
        <v>0</v>
      </c>
      <c r="AB9" s="34">
        <f>AB5-AB7</f>
        <v>0</v>
      </c>
      <c r="AC9" s="147">
        <f>AC5-AC7</f>
        <v>0</v>
      </c>
      <c r="AD9" s="137">
        <f t="shared" si="7"/>
        <v>0</v>
      </c>
      <c r="AE9" s="34">
        <f>AE5-AE7</f>
        <v>0</v>
      </c>
      <c r="AF9" s="147">
        <f>AF5-AF7</f>
        <v>0</v>
      </c>
      <c r="AG9" s="137">
        <f t="shared" si="8"/>
        <v>0</v>
      </c>
      <c r="AH9" s="34">
        <f>AH5-AH7</f>
        <v>0</v>
      </c>
      <c r="AI9" s="147">
        <f>AI5-AI7</f>
        <v>0</v>
      </c>
      <c r="AJ9" s="137">
        <f t="shared" si="9"/>
        <v>0</v>
      </c>
      <c r="AK9" s="34">
        <f>AK5-AK7</f>
        <v>0</v>
      </c>
      <c r="AL9" s="147">
        <f>AL5-AL7</f>
        <v>0</v>
      </c>
      <c r="AM9" s="137">
        <f t="shared" si="10"/>
        <v>0</v>
      </c>
      <c r="AN9" s="34">
        <f>AN5-AN7</f>
        <v>0</v>
      </c>
      <c r="AO9" s="147">
        <f>AO5-AO7</f>
        <v>0</v>
      </c>
      <c r="AP9" s="137">
        <f t="shared" si="11"/>
        <v>0</v>
      </c>
      <c r="AQ9" s="207">
        <f t="shared" si="12"/>
        <v>0</v>
      </c>
      <c r="AR9" s="208">
        <f t="shared" si="12"/>
        <v>0</v>
      </c>
      <c r="AS9" s="209">
        <f t="shared" si="12"/>
        <v>0</v>
      </c>
    </row>
    <row r="10" spans="1:45" ht="12.75" x14ac:dyDescent="0.2">
      <c r="A10" s="229"/>
      <c r="F10" s="126"/>
      <c r="G10" s="143"/>
      <c r="H10" s="144"/>
      <c r="I10" s="145">
        <f t="shared" si="0"/>
        <v>0</v>
      </c>
      <c r="J10" s="143"/>
      <c r="K10" s="144"/>
      <c r="L10" s="145">
        <f t="shared" si="1"/>
        <v>0</v>
      </c>
      <c r="M10" s="143"/>
      <c r="N10" s="144"/>
      <c r="O10" s="145">
        <f t="shared" si="2"/>
        <v>0</v>
      </c>
      <c r="P10" s="143"/>
      <c r="Q10" s="144"/>
      <c r="R10" s="145">
        <f t="shared" si="3"/>
        <v>0</v>
      </c>
      <c r="S10" s="143"/>
      <c r="T10" s="144"/>
      <c r="U10" s="145">
        <f t="shared" si="4"/>
        <v>0</v>
      </c>
      <c r="V10" s="143"/>
      <c r="W10" s="144"/>
      <c r="X10" s="145">
        <f t="shared" si="5"/>
        <v>0</v>
      </c>
      <c r="Y10" s="143"/>
      <c r="Z10" s="144"/>
      <c r="AA10" s="145">
        <f t="shared" si="6"/>
        <v>0</v>
      </c>
      <c r="AB10" s="143"/>
      <c r="AC10" s="144"/>
      <c r="AD10" s="145">
        <f t="shared" si="7"/>
        <v>0</v>
      </c>
      <c r="AE10" s="143"/>
      <c r="AF10" s="144"/>
      <c r="AG10" s="145">
        <f t="shared" si="8"/>
        <v>0</v>
      </c>
      <c r="AH10" s="143"/>
      <c r="AI10" s="144"/>
      <c r="AJ10" s="145">
        <f t="shared" si="9"/>
        <v>0</v>
      </c>
      <c r="AK10" s="143"/>
      <c r="AL10" s="144"/>
      <c r="AM10" s="145">
        <f t="shared" si="10"/>
        <v>0</v>
      </c>
      <c r="AN10" s="143"/>
      <c r="AO10" s="144"/>
      <c r="AP10" s="145">
        <f t="shared" si="11"/>
        <v>0</v>
      </c>
      <c r="AQ10" s="210">
        <f t="shared" si="12"/>
        <v>0</v>
      </c>
      <c r="AR10" s="211">
        <f t="shared" si="12"/>
        <v>0</v>
      </c>
      <c r="AS10" s="212">
        <f t="shared" si="12"/>
        <v>0</v>
      </c>
    </row>
    <row r="11" spans="1:45" s="139" customFormat="1" ht="12.75" x14ac:dyDescent="0.2">
      <c r="A11" s="239" t="s">
        <v>194</v>
      </c>
      <c r="C11" s="139" t="s">
        <v>7</v>
      </c>
      <c r="F11" s="140"/>
      <c r="G11" s="122"/>
      <c r="H11" s="141"/>
      <c r="I11" s="142"/>
      <c r="J11" s="122"/>
      <c r="K11" s="141"/>
      <c r="L11" s="142"/>
      <c r="M11" s="122"/>
      <c r="N11" s="141"/>
      <c r="O11" s="142"/>
      <c r="P11" s="122"/>
      <c r="Q11" s="141"/>
      <c r="R11" s="142"/>
      <c r="S11" s="122"/>
      <c r="T11" s="141"/>
      <c r="U11" s="142"/>
      <c r="V11" s="122"/>
      <c r="W11" s="141"/>
      <c r="X11" s="142"/>
      <c r="Y11" s="122"/>
      <c r="Z11" s="141"/>
      <c r="AA11" s="142"/>
      <c r="AB11" s="122"/>
      <c r="AC11" s="141"/>
      <c r="AD11" s="142"/>
      <c r="AE11" s="122"/>
      <c r="AF11" s="141"/>
      <c r="AG11" s="142"/>
      <c r="AH11" s="122"/>
      <c r="AI11" s="141"/>
      <c r="AJ11" s="142"/>
      <c r="AK11" s="122"/>
      <c r="AL11" s="141"/>
      <c r="AM11" s="142"/>
      <c r="AN11" s="122"/>
      <c r="AO11" s="141"/>
      <c r="AP11" s="142"/>
      <c r="AQ11" s="122"/>
      <c r="AR11" s="141"/>
      <c r="AS11" s="142"/>
    </row>
    <row r="12" spans="1:45" ht="12.75" x14ac:dyDescent="0.2">
      <c r="A12" s="229"/>
      <c r="D12" s="124" t="s">
        <v>8</v>
      </c>
      <c r="F12" s="126"/>
      <c r="G12" s="143"/>
      <c r="H12" s="144"/>
      <c r="I12" s="145">
        <f t="shared" si="0"/>
        <v>0</v>
      </c>
      <c r="J12" s="143"/>
      <c r="K12" s="144"/>
      <c r="L12" s="145">
        <f t="shared" si="1"/>
        <v>0</v>
      </c>
      <c r="M12" s="143"/>
      <c r="N12" s="144"/>
      <c r="O12" s="145">
        <f t="shared" si="2"/>
        <v>0</v>
      </c>
      <c r="P12" s="143"/>
      <c r="Q12" s="144"/>
      <c r="R12" s="145">
        <f t="shared" si="3"/>
        <v>0</v>
      </c>
      <c r="S12" s="143"/>
      <c r="T12" s="144"/>
      <c r="U12" s="145">
        <f t="shared" si="4"/>
        <v>0</v>
      </c>
      <c r="V12" s="143"/>
      <c r="W12" s="144"/>
      <c r="X12" s="145">
        <f t="shared" si="5"/>
        <v>0</v>
      </c>
      <c r="Y12" s="143"/>
      <c r="Z12" s="144"/>
      <c r="AA12" s="145">
        <f t="shared" si="6"/>
        <v>0</v>
      </c>
      <c r="AB12" s="143"/>
      <c r="AC12" s="144"/>
      <c r="AD12" s="145">
        <f t="shared" si="7"/>
        <v>0</v>
      </c>
      <c r="AE12" s="143"/>
      <c r="AF12" s="144"/>
      <c r="AG12" s="145">
        <f t="shared" si="8"/>
        <v>0</v>
      </c>
      <c r="AH12" s="143"/>
      <c r="AI12" s="144"/>
      <c r="AJ12" s="145">
        <f t="shared" si="9"/>
        <v>0</v>
      </c>
      <c r="AK12" s="143"/>
      <c r="AL12" s="144"/>
      <c r="AM12" s="145">
        <f t="shared" si="10"/>
        <v>0</v>
      </c>
      <c r="AN12" s="143"/>
      <c r="AO12" s="144"/>
      <c r="AP12" s="145">
        <f t="shared" si="11"/>
        <v>0</v>
      </c>
      <c r="AQ12" s="210">
        <f t="shared" si="12"/>
        <v>0</v>
      </c>
      <c r="AR12" s="211">
        <f t="shared" si="12"/>
        <v>0</v>
      </c>
      <c r="AS12" s="212">
        <f t="shared" si="12"/>
        <v>0</v>
      </c>
    </row>
    <row r="13" spans="1:45" x14ac:dyDescent="0.2">
      <c r="A13" s="194"/>
      <c r="D13" s="124" t="s">
        <v>9</v>
      </c>
      <c r="F13" s="126"/>
      <c r="G13" s="143"/>
      <c r="H13" s="144"/>
      <c r="I13" s="145">
        <f t="shared" si="0"/>
        <v>0</v>
      </c>
      <c r="J13" s="143"/>
      <c r="K13" s="144"/>
      <c r="L13" s="145">
        <f t="shared" si="1"/>
        <v>0</v>
      </c>
      <c r="M13" s="143"/>
      <c r="N13" s="144"/>
      <c r="O13" s="145">
        <f t="shared" si="2"/>
        <v>0</v>
      </c>
      <c r="P13" s="143"/>
      <c r="Q13" s="144"/>
      <c r="R13" s="145">
        <f t="shared" si="3"/>
        <v>0</v>
      </c>
      <c r="S13" s="143"/>
      <c r="T13" s="144"/>
      <c r="U13" s="145">
        <f t="shared" si="4"/>
        <v>0</v>
      </c>
      <c r="V13" s="143"/>
      <c r="W13" s="144"/>
      <c r="X13" s="145">
        <f t="shared" si="5"/>
        <v>0</v>
      </c>
      <c r="Y13" s="143"/>
      <c r="Z13" s="144"/>
      <c r="AA13" s="145">
        <f t="shared" si="6"/>
        <v>0</v>
      </c>
      <c r="AB13" s="143"/>
      <c r="AC13" s="144"/>
      <c r="AD13" s="145">
        <f t="shared" si="7"/>
        <v>0</v>
      </c>
      <c r="AE13" s="143"/>
      <c r="AF13" s="144"/>
      <c r="AG13" s="145">
        <f t="shared" si="8"/>
        <v>0</v>
      </c>
      <c r="AH13" s="143"/>
      <c r="AI13" s="144"/>
      <c r="AJ13" s="145">
        <f t="shared" si="9"/>
        <v>0</v>
      </c>
      <c r="AK13" s="143"/>
      <c r="AL13" s="144"/>
      <c r="AM13" s="145">
        <f t="shared" si="10"/>
        <v>0</v>
      </c>
      <c r="AN13" s="143"/>
      <c r="AO13" s="144"/>
      <c r="AP13" s="145">
        <f t="shared" si="11"/>
        <v>0</v>
      </c>
      <c r="AQ13" s="210">
        <f t="shared" si="12"/>
        <v>0</v>
      </c>
      <c r="AR13" s="211">
        <f t="shared" si="12"/>
        <v>0</v>
      </c>
      <c r="AS13" s="212">
        <f t="shared" si="12"/>
        <v>0</v>
      </c>
    </row>
    <row r="14" spans="1:45" x14ac:dyDescent="0.2">
      <c r="A14" s="194"/>
      <c r="D14" s="124" t="s">
        <v>10</v>
      </c>
      <c r="F14" s="126"/>
      <c r="G14" s="143"/>
      <c r="H14" s="144"/>
      <c r="I14" s="145">
        <f t="shared" si="0"/>
        <v>0</v>
      </c>
      <c r="J14" s="143"/>
      <c r="K14" s="144"/>
      <c r="L14" s="145">
        <f t="shared" si="1"/>
        <v>0</v>
      </c>
      <c r="M14" s="143"/>
      <c r="N14" s="144"/>
      <c r="O14" s="145">
        <f t="shared" si="2"/>
        <v>0</v>
      </c>
      <c r="P14" s="143"/>
      <c r="Q14" s="144"/>
      <c r="R14" s="145">
        <f t="shared" si="3"/>
        <v>0</v>
      </c>
      <c r="S14" s="143"/>
      <c r="T14" s="144"/>
      <c r="U14" s="145">
        <f t="shared" si="4"/>
        <v>0</v>
      </c>
      <c r="V14" s="143"/>
      <c r="W14" s="144"/>
      <c r="X14" s="145">
        <f t="shared" si="5"/>
        <v>0</v>
      </c>
      <c r="Y14" s="143"/>
      <c r="Z14" s="144"/>
      <c r="AA14" s="145">
        <f t="shared" si="6"/>
        <v>0</v>
      </c>
      <c r="AB14" s="143"/>
      <c r="AC14" s="144"/>
      <c r="AD14" s="145">
        <f t="shared" si="7"/>
        <v>0</v>
      </c>
      <c r="AE14" s="143"/>
      <c r="AF14" s="144"/>
      <c r="AG14" s="145">
        <f t="shared" si="8"/>
        <v>0</v>
      </c>
      <c r="AH14" s="143"/>
      <c r="AI14" s="144"/>
      <c r="AJ14" s="145">
        <f t="shared" si="9"/>
        <v>0</v>
      </c>
      <c r="AK14" s="143"/>
      <c r="AL14" s="144"/>
      <c r="AM14" s="145">
        <f t="shared" si="10"/>
        <v>0</v>
      </c>
      <c r="AN14" s="143"/>
      <c r="AO14" s="144"/>
      <c r="AP14" s="145">
        <f t="shared" si="11"/>
        <v>0</v>
      </c>
      <c r="AQ14" s="210">
        <f t="shared" si="12"/>
        <v>0</v>
      </c>
      <c r="AR14" s="211">
        <f t="shared" si="12"/>
        <v>0</v>
      </c>
      <c r="AS14" s="212">
        <f t="shared" si="12"/>
        <v>0</v>
      </c>
    </row>
    <row r="15" spans="1:45" x14ac:dyDescent="0.2">
      <c r="A15" s="194"/>
      <c r="C15" s="124" t="s">
        <v>11</v>
      </c>
      <c r="F15" s="126"/>
      <c r="G15" s="143"/>
      <c r="H15" s="144"/>
      <c r="I15" s="145">
        <f>H15-G15</f>
        <v>0</v>
      </c>
      <c r="J15" s="143"/>
      <c r="K15" s="144"/>
      <c r="L15" s="145">
        <f>K15-J15</f>
        <v>0</v>
      </c>
      <c r="M15" s="143"/>
      <c r="N15" s="144"/>
      <c r="O15" s="145">
        <f>N15-M15</f>
        <v>0</v>
      </c>
      <c r="P15" s="143"/>
      <c r="Q15" s="144"/>
      <c r="R15" s="145">
        <f>Q15-P15</f>
        <v>0</v>
      </c>
      <c r="S15" s="143"/>
      <c r="T15" s="144"/>
      <c r="U15" s="145">
        <f>T15-S15</f>
        <v>0</v>
      </c>
      <c r="V15" s="143"/>
      <c r="W15" s="144"/>
      <c r="X15" s="145">
        <f>W15-V15</f>
        <v>0</v>
      </c>
      <c r="Y15" s="143"/>
      <c r="Z15" s="144"/>
      <c r="AA15" s="145">
        <f>Z15-Y15</f>
        <v>0</v>
      </c>
      <c r="AB15" s="143"/>
      <c r="AC15" s="144"/>
      <c r="AD15" s="145">
        <f>AC15-AB15</f>
        <v>0</v>
      </c>
      <c r="AE15" s="143"/>
      <c r="AF15" s="144"/>
      <c r="AG15" s="145">
        <f>AF15-AE15</f>
        <v>0</v>
      </c>
      <c r="AH15" s="143"/>
      <c r="AI15" s="144"/>
      <c r="AJ15" s="145">
        <f>AI15-AH15</f>
        <v>0</v>
      </c>
      <c r="AK15" s="143"/>
      <c r="AL15" s="144"/>
      <c r="AM15" s="145">
        <f>AL15-AK15</f>
        <v>0</v>
      </c>
      <c r="AN15" s="143"/>
      <c r="AO15" s="144"/>
      <c r="AP15" s="145">
        <f>AO15-AN15</f>
        <v>0</v>
      </c>
      <c r="AQ15" s="210">
        <f>G15+J15+M15+P15+S15+V15+Y15+AB15+AE15+AH15+AK15+AN15</f>
        <v>0</v>
      </c>
      <c r="AR15" s="211">
        <f>H15+K15+N15+Q15+T15+W15+Z15+AC15+AF15+AI15+AL15+AO15</f>
        <v>0</v>
      </c>
      <c r="AS15" s="212">
        <f>I15+L15+O15+R15+U15+X15+AA15+AD15+AG15+AJ15+AM15+AP15</f>
        <v>0</v>
      </c>
    </row>
    <row r="16" spans="1:45" s="130" customFormat="1" x14ac:dyDescent="0.2">
      <c r="A16" s="230"/>
      <c r="C16" s="130" t="s">
        <v>12</v>
      </c>
      <c r="F16" s="231"/>
      <c r="G16" s="232"/>
      <c r="H16" s="233"/>
      <c r="I16" s="234">
        <f t="shared" si="0"/>
        <v>0</v>
      </c>
      <c r="J16" s="232"/>
      <c r="K16" s="233"/>
      <c r="L16" s="234">
        <f t="shared" si="1"/>
        <v>0</v>
      </c>
      <c r="M16" s="232"/>
      <c r="N16" s="233"/>
      <c r="O16" s="234">
        <f t="shared" si="2"/>
        <v>0</v>
      </c>
      <c r="P16" s="232"/>
      <c r="Q16" s="233"/>
      <c r="R16" s="234">
        <f t="shared" si="3"/>
        <v>0</v>
      </c>
      <c r="S16" s="232"/>
      <c r="T16" s="233"/>
      <c r="U16" s="234">
        <f t="shared" si="4"/>
        <v>0</v>
      </c>
      <c r="V16" s="232"/>
      <c r="W16" s="233"/>
      <c r="X16" s="234">
        <f t="shared" si="5"/>
        <v>0</v>
      </c>
      <c r="Y16" s="232"/>
      <c r="Z16" s="233"/>
      <c r="AA16" s="234">
        <f t="shared" si="6"/>
        <v>0</v>
      </c>
      <c r="AB16" s="232"/>
      <c r="AC16" s="233"/>
      <c r="AD16" s="234">
        <f t="shared" si="7"/>
        <v>0</v>
      </c>
      <c r="AE16" s="232"/>
      <c r="AF16" s="233"/>
      <c r="AG16" s="234">
        <f t="shared" si="8"/>
        <v>0</v>
      </c>
      <c r="AH16" s="232"/>
      <c r="AI16" s="233"/>
      <c r="AJ16" s="234">
        <f t="shared" si="9"/>
        <v>0</v>
      </c>
      <c r="AK16" s="232"/>
      <c r="AL16" s="233"/>
      <c r="AM16" s="234">
        <f t="shared" si="10"/>
        <v>0</v>
      </c>
      <c r="AN16" s="232"/>
      <c r="AO16" s="233"/>
      <c r="AP16" s="234">
        <f t="shared" si="11"/>
        <v>0</v>
      </c>
      <c r="AQ16" s="232">
        <f t="shared" si="12"/>
        <v>0</v>
      </c>
      <c r="AR16" s="233">
        <f t="shared" si="12"/>
        <v>0</v>
      </c>
      <c r="AS16" s="234">
        <f t="shared" si="12"/>
        <v>0</v>
      </c>
    </row>
    <row r="17" spans="1:45" x14ac:dyDescent="0.2">
      <c r="A17" s="194"/>
      <c r="F17" s="126"/>
      <c r="G17" s="143"/>
      <c r="H17" s="144"/>
      <c r="I17" s="145">
        <f t="shared" si="0"/>
        <v>0</v>
      </c>
      <c r="J17" s="143"/>
      <c r="K17" s="144"/>
      <c r="L17" s="145">
        <f t="shared" si="1"/>
        <v>0</v>
      </c>
      <c r="M17" s="143"/>
      <c r="N17" s="144"/>
      <c r="O17" s="145">
        <f t="shared" si="2"/>
        <v>0</v>
      </c>
      <c r="P17" s="143"/>
      <c r="Q17" s="144"/>
      <c r="R17" s="145">
        <f t="shared" si="3"/>
        <v>0</v>
      </c>
      <c r="S17" s="143"/>
      <c r="T17" s="144"/>
      <c r="U17" s="145">
        <f t="shared" si="4"/>
        <v>0</v>
      </c>
      <c r="V17" s="143"/>
      <c r="W17" s="144"/>
      <c r="X17" s="145">
        <f t="shared" si="5"/>
        <v>0</v>
      </c>
      <c r="Y17" s="143"/>
      <c r="Z17" s="144"/>
      <c r="AA17" s="145">
        <f t="shared" si="6"/>
        <v>0</v>
      </c>
      <c r="AB17" s="143"/>
      <c r="AC17" s="144"/>
      <c r="AD17" s="145">
        <f t="shared" si="7"/>
        <v>0</v>
      </c>
      <c r="AE17" s="143"/>
      <c r="AF17" s="144"/>
      <c r="AG17" s="145">
        <f t="shared" si="8"/>
        <v>0</v>
      </c>
      <c r="AH17" s="143"/>
      <c r="AI17" s="144"/>
      <c r="AJ17" s="145">
        <f t="shared" si="9"/>
        <v>0</v>
      </c>
      <c r="AK17" s="143"/>
      <c r="AL17" s="144"/>
      <c r="AM17" s="145">
        <f t="shared" si="10"/>
        <v>0</v>
      </c>
      <c r="AN17" s="143"/>
      <c r="AO17" s="144"/>
      <c r="AP17" s="145">
        <f t="shared" si="11"/>
        <v>0</v>
      </c>
      <c r="AQ17" s="210">
        <f t="shared" si="12"/>
        <v>0</v>
      </c>
      <c r="AR17" s="211">
        <f t="shared" si="12"/>
        <v>0</v>
      </c>
      <c r="AS17" s="212">
        <f t="shared" si="12"/>
        <v>0</v>
      </c>
    </row>
    <row r="18" spans="1:45" x14ac:dyDescent="0.2">
      <c r="A18" s="194"/>
      <c r="B18" s="146" t="s">
        <v>13</v>
      </c>
      <c r="F18" s="126"/>
      <c r="G18" s="34">
        <f>G9-SUM(G11:G16)</f>
        <v>0</v>
      </c>
      <c r="H18" s="147">
        <f>H9-SUM(H11:H16)</f>
        <v>0</v>
      </c>
      <c r="I18" s="137">
        <f t="shared" si="0"/>
        <v>0</v>
      </c>
      <c r="J18" s="34">
        <f>J9-SUM(J11:J16)</f>
        <v>0</v>
      </c>
      <c r="K18" s="147">
        <f>K9-SUM(K11:K16)</f>
        <v>0</v>
      </c>
      <c r="L18" s="137">
        <f t="shared" si="1"/>
        <v>0</v>
      </c>
      <c r="M18" s="34">
        <f>M9-SUM(M11:M16)</f>
        <v>0</v>
      </c>
      <c r="N18" s="147">
        <f>N9-SUM(N11:N16)</f>
        <v>0</v>
      </c>
      <c r="O18" s="137">
        <f t="shared" si="2"/>
        <v>0</v>
      </c>
      <c r="P18" s="34">
        <f>P9-SUM(P11:P16)</f>
        <v>0</v>
      </c>
      <c r="Q18" s="147">
        <f>Q9-SUM(Q11:Q16)</f>
        <v>0</v>
      </c>
      <c r="R18" s="137">
        <f t="shared" si="3"/>
        <v>0</v>
      </c>
      <c r="S18" s="34">
        <f>S9-SUM(S11:S16)</f>
        <v>0</v>
      </c>
      <c r="T18" s="147">
        <f>T9-SUM(T11:T16)</f>
        <v>0</v>
      </c>
      <c r="U18" s="137">
        <f t="shared" si="4"/>
        <v>0</v>
      </c>
      <c r="V18" s="34">
        <f>V9-SUM(V11:V16)</f>
        <v>0</v>
      </c>
      <c r="W18" s="147">
        <f>W9-SUM(W11:W16)</f>
        <v>0</v>
      </c>
      <c r="X18" s="137">
        <f t="shared" si="5"/>
        <v>0</v>
      </c>
      <c r="Y18" s="34">
        <f>Y9-SUM(Y11:Y16)</f>
        <v>0</v>
      </c>
      <c r="Z18" s="147">
        <f>Z9-SUM(Z11:Z16)</f>
        <v>0</v>
      </c>
      <c r="AA18" s="137">
        <f t="shared" si="6"/>
        <v>0</v>
      </c>
      <c r="AB18" s="34">
        <f>AB9-SUM(AB11:AB16)</f>
        <v>0</v>
      </c>
      <c r="AC18" s="147">
        <f>AC9-SUM(AC11:AC16)</f>
        <v>0</v>
      </c>
      <c r="AD18" s="137">
        <f t="shared" si="7"/>
        <v>0</v>
      </c>
      <c r="AE18" s="34">
        <f>AE9-SUM(AE11:AE16)</f>
        <v>0</v>
      </c>
      <c r="AF18" s="147">
        <f>AF9-SUM(AF11:AF16)</f>
        <v>0</v>
      </c>
      <c r="AG18" s="137">
        <f t="shared" si="8"/>
        <v>0</v>
      </c>
      <c r="AH18" s="34">
        <f>AH9-SUM(AH11:AH16)</f>
        <v>0</v>
      </c>
      <c r="AI18" s="147">
        <f>AI9-SUM(AI11:AI16)</f>
        <v>0</v>
      </c>
      <c r="AJ18" s="137">
        <f t="shared" si="9"/>
        <v>0</v>
      </c>
      <c r="AK18" s="34">
        <f>AK9-SUM(AK11:AK16)</f>
        <v>0</v>
      </c>
      <c r="AL18" s="147">
        <f>AL9-SUM(AL11:AL16)</f>
        <v>0</v>
      </c>
      <c r="AM18" s="137">
        <f t="shared" si="10"/>
        <v>0</v>
      </c>
      <c r="AN18" s="34">
        <f>AN9-SUM(AN11:AN16)</f>
        <v>0</v>
      </c>
      <c r="AO18" s="147">
        <f>AO9-SUM(AO11:AO16)</f>
        <v>0</v>
      </c>
      <c r="AP18" s="137">
        <f t="shared" si="11"/>
        <v>0</v>
      </c>
      <c r="AQ18" s="207">
        <f t="shared" si="12"/>
        <v>0</v>
      </c>
      <c r="AR18" s="208">
        <f t="shared" si="12"/>
        <v>0</v>
      </c>
      <c r="AS18" s="209">
        <f t="shared" si="12"/>
        <v>0</v>
      </c>
    </row>
    <row r="19" spans="1:45" x14ac:dyDescent="0.2">
      <c r="A19" s="194"/>
      <c r="F19" s="126"/>
      <c r="G19" s="143"/>
      <c r="H19" s="144"/>
      <c r="I19" s="145">
        <f t="shared" si="0"/>
        <v>0</v>
      </c>
      <c r="J19" s="143"/>
      <c r="K19" s="144"/>
      <c r="L19" s="145">
        <f t="shared" si="1"/>
        <v>0</v>
      </c>
      <c r="M19" s="143"/>
      <c r="N19" s="144"/>
      <c r="O19" s="145">
        <f t="shared" si="2"/>
        <v>0</v>
      </c>
      <c r="P19" s="143"/>
      <c r="Q19" s="144"/>
      <c r="R19" s="145">
        <f t="shared" si="3"/>
        <v>0</v>
      </c>
      <c r="S19" s="143"/>
      <c r="T19" s="144"/>
      <c r="U19" s="145">
        <f t="shared" si="4"/>
        <v>0</v>
      </c>
      <c r="V19" s="143"/>
      <c r="W19" s="144"/>
      <c r="X19" s="145">
        <f t="shared" si="5"/>
        <v>0</v>
      </c>
      <c r="Y19" s="143"/>
      <c r="Z19" s="144"/>
      <c r="AA19" s="145">
        <f t="shared" si="6"/>
        <v>0</v>
      </c>
      <c r="AB19" s="143"/>
      <c r="AC19" s="144"/>
      <c r="AD19" s="145">
        <f t="shared" si="7"/>
        <v>0</v>
      </c>
      <c r="AE19" s="143"/>
      <c r="AF19" s="144"/>
      <c r="AG19" s="145">
        <f t="shared" si="8"/>
        <v>0</v>
      </c>
      <c r="AH19" s="143"/>
      <c r="AI19" s="144"/>
      <c r="AJ19" s="145">
        <f t="shared" si="9"/>
        <v>0</v>
      </c>
      <c r="AK19" s="143"/>
      <c r="AL19" s="144"/>
      <c r="AM19" s="145">
        <f t="shared" si="10"/>
        <v>0</v>
      </c>
      <c r="AN19" s="143"/>
      <c r="AO19" s="144"/>
      <c r="AP19" s="145">
        <f t="shared" si="11"/>
        <v>0</v>
      </c>
      <c r="AQ19" s="210">
        <f t="shared" si="12"/>
        <v>0</v>
      </c>
      <c r="AR19" s="211">
        <f t="shared" si="12"/>
        <v>0</v>
      </c>
      <c r="AS19" s="212">
        <f t="shared" si="12"/>
        <v>0</v>
      </c>
    </row>
    <row r="20" spans="1:45" s="146" customFormat="1" x14ac:dyDescent="0.2">
      <c r="A20" s="194"/>
      <c r="B20" s="146" t="s">
        <v>14</v>
      </c>
      <c r="C20" s="124"/>
      <c r="D20" s="124"/>
      <c r="E20" s="124"/>
      <c r="F20" s="126"/>
      <c r="G20" s="34">
        <f>G21+G32+G38</f>
        <v>0</v>
      </c>
      <c r="H20" s="147">
        <f>H21+H32+H38</f>
        <v>0</v>
      </c>
      <c r="I20" s="137">
        <f t="shared" si="0"/>
        <v>0</v>
      </c>
      <c r="J20" s="34">
        <f>J21+J32+J38</f>
        <v>0</v>
      </c>
      <c r="K20" s="147">
        <f>K21+K32+K38</f>
        <v>0</v>
      </c>
      <c r="L20" s="137">
        <f t="shared" si="1"/>
        <v>0</v>
      </c>
      <c r="M20" s="34">
        <f>M21+M32+M38</f>
        <v>0</v>
      </c>
      <c r="N20" s="147">
        <f>N21+N32+N38</f>
        <v>0</v>
      </c>
      <c r="O20" s="137">
        <f t="shared" si="2"/>
        <v>0</v>
      </c>
      <c r="P20" s="34">
        <f>P21+P32+P38</f>
        <v>0</v>
      </c>
      <c r="Q20" s="147">
        <f>Q21+Q32+Q38</f>
        <v>0</v>
      </c>
      <c r="R20" s="137">
        <f t="shared" si="3"/>
        <v>0</v>
      </c>
      <c r="S20" s="34">
        <f>S21+S32+S38</f>
        <v>0</v>
      </c>
      <c r="T20" s="147">
        <f>T21+T32+T38</f>
        <v>0</v>
      </c>
      <c r="U20" s="137">
        <f t="shared" si="4"/>
        <v>0</v>
      </c>
      <c r="V20" s="34">
        <f>V21+V32+V38</f>
        <v>0</v>
      </c>
      <c r="W20" s="147">
        <f>W21+W32+W38</f>
        <v>0</v>
      </c>
      <c r="X20" s="137">
        <f t="shared" si="5"/>
        <v>0</v>
      </c>
      <c r="Y20" s="34">
        <f>Y21+Y32+Y38</f>
        <v>0</v>
      </c>
      <c r="Z20" s="147">
        <f>Z21+Z32+Z38</f>
        <v>0</v>
      </c>
      <c r="AA20" s="137">
        <f t="shared" si="6"/>
        <v>0</v>
      </c>
      <c r="AB20" s="34">
        <f>AB21+AB32+AB38</f>
        <v>0</v>
      </c>
      <c r="AC20" s="147">
        <f>AC21+AC32+AC38</f>
        <v>0</v>
      </c>
      <c r="AD20" s="137">
        <f t="shared" si="7"/>
        <v>0</v>
      </c>
      <c r="AE20" s="34">
        <f>AE21+AE32+AE38</f>
        <v>0</v>
      </c>
      <c r="AF20" s="147">
        <f>AF21+AF32+AF38</f>
        <v>0</v>
      </c>
      <c r="AG20" s="137">
        <f t="shared" si="8"/>
        <v>0</v>
      </c>
      <c r="AH20" s="34">
        <f>AH21+AH32+AH38</f>
        <v>0</v>
      </c>
      <c r="AI20" s="147">
        <f>AI21+AI32+AI38</f>
        <v>0</v>
      </c>
      <c r="AJ20" s="137">
        <f t="shared" si="9"/>
        <v>0</v>
      </c>
      <c r="AK20" s="34">
        <f>AK21+AK32+AK38</f>
        <v>0</v>
      </c>
      <c r="AL20" s="147">
        <f>AL21+AL32+AL38</f>
        <v>0</v>
      </c>
      <c r="AM20" s="137">
        <f t="shared" si="10"/>
        <v>0</v>
      </c>
      <c r="AN20" s="34">
        <f>AN21+AN32+AN38</f>
        <v>0</v>
      </c>
      <c r="AO20" s="147">
        <f>AO21+AO32+AO38</f>
        <v>0</v>
      </c>
      <c r="AP20" s="137">
        <f t="shared" si="11"/>
        <v>0</v>
      </c>
      <c r="AQ20" s="207">
        <f t="shared" si="12"/>
        <v>0</v>
      </c>
      <c r="AR20" s="208">
        <f t="shared" si="12"/>
        <v>0</v>
      </c>
      <c r="AS20" s="209">
        <f t="shared" si="12"/>
        <v>0</v>
      </c>
    </row>
    <row r="21" spans="1:45" s="146" customFormat="1" x14ac:dyDescent="0.2">
      <c r="A21" s="194"/>
      <c r="B21" s="124"/>
      <c r="C21" s="146" t="s">
        <v>15</v>
      </c>
      <c r="D21" s="124"/>
      <c r="E21" s="124"/>
      <c r="F21" s="126"/>
      <c r="G21" s="34">
        <f>SUM(G22:G31)</f>
        <v>0</v>
      </c>
      <c r="H21" s="147">
        <f>SUM(H22:H31)</f>
        <v>0</v>
      </c>
      <c r="I21" s="137">
        <f t="shared" si="0"/>
        <v>0</v>
      </c>
      <c r="J21" s="34">
        <f>SUM(J22:J31)</f>
        <v>0</v>
      </c>
      <c r="K21" s="147">
        <f>SUM(K22:K31)</f>
        <v>0</v>
      </c>
      <c r="L21" s="137">
        <f t="shared" si="1"/>
        <v>0</v>
      </c>
      <c r="M21" s="34">
        <f>SUM(M22:M31)</f>
        <v>0</v>
      </c>
      <c r="N21" s="147">
        <f>SUM(N22:N31)</f>
        <v>0</v>
      </c>
      <c r="O21" s="137">
        <f t="shared" si="2"/>
        <v>0</v>
      </c>
      <c r="P21" s="34">
        <f>SUM(P22:P31)</f>
        <v>0</v>
      </c>
      <c r="Q21" s="147">
        <f>SUM(Q22:Q31)</f>
        <v>0</v>
      </c>
      <c r="R21" s="137">
        <f t="shared" si="3"/>
        <v>0</v>
      </c>
      <c r="S21" s="34">
        <f>SUM(S22:S31)</f>
        <v>0</v>
      </c>
      <c r="T21" s="147">
        <f>SUM(T22:T31)</f>
        <v>0</v>
      </c>
      <c r="U21" s="137">
        <f t="shared" si="4"/>
        <v>0</v>
      </c>
      <c r="V21" s="34">
        <f>SUM(V22:V31)</f>
        <v>0</v>
      </c>
      <c r="W21" s="147">
        <f>SUM(W22:W31)</f>
        <v>0</v>
      </c>
      <c r="X21" s="137">
        <f t="shared" si="5"/>
        <v>0</v>
      </c>
      <c r="Y21" s="34">
        <f>SUM(Y22:Y31)</f>
        <v>0</v>
      </c>
      <c r="Z21" s="147">
        <f>SUM(Z22:Z31)</f>
        <v>0</v>
      </c>
      <c r="AA21" s="137">
        <f t="shared" si="6"/>
        <v>0</v>
      </c>
      <c r="AB21" s="34">
        <f>SUM(AB22:AB31)</f>
        <v>0</v>
      </c>
      <c r="AC21" s="147">
        <f>SUM(AC22:AC31)</f>
        <v>0</v>
      </c>
      <c r="AD21" s="137">
        <f t="shared" si="7"/>
        <v>0</v>
      </c>
      <c r="AE21" s="34">
        <f>SUM(AE22:AE31)</f>
        <v>0</v>
      </c>
      <c r="AF21" s="147">
        <f>SUM(AF22:AF31)</f>
        <v>0</v>
      </c>
      <c r="AG21" s="137">
        <f t="shared" si="8"/>
        <v>0</v>
      </c>
      <c r="AH21" s="34">
        <f>SUM(AH22:AH31)</f>
        <v>0</v>
      </c>
      <c r="AI21" s="147">
        <f>SUM(AI22:AI31)</f>
        <v>0</v>
      </c>
      <c r="AJ21" s="137">
        <f t="shared" si="9"/>
        <v>0</v>
      </c>
      <c r="AK21" s="34">
        <f>SUM(AK22:AK31)</f>
        <v>0</v>
      </c>
      <c r="AL21" s="147">
        <f>SUM(AL22:AL31)</f>
        <v>0</v>
      </c>
      <c r="AM21" s="137">
        <f t="shared" si="10"/>
        <v>0</v>
      </c>
      <c r="AN21" s="34">
        <f>SUM(AN22:AN31)</f>
        <v>0</v>
      </c>
      <c r="AO21" s="147">
        <f>SUM(AO22:AO31)</f>
        <v>0</v>
      </c>
      <c r="AP21" s="137">
        <f t="shared" si="11"/>
        <v>0</v>
      </c>
      <c r="AQ21" s="207">
        <f t="shared" si="12"/>
        <v>0</v>
      </c>
      <c r="AR21" s="208">
        <f t="shared" si="12"/>
        <v>0</v>
      </c>
      <c r="AS21" s="209">
        <f t="shared" si="12"/>
        <v>0</v>
      </c>
    </row>
    <row r="22" spans="1:45" s="130" customFormat="1" x14ac:dyDescent="0.2">
      <c r="A22" s="230"/>
      <c r="D22" s="130" t="s">
        <v>16</v>
      </c>
      <c r="F22" s="231"/>
      <c r="G22" s="232"/>
      <c r="H22" s="233"/>
      <c r="I22" s="234">
        <f t="shared" si="0"/>
        <v>0</v>
      </c>
      <c r="J22" s="232"/>
      <c r="K22" s="233"/>
      <c r="L22" s="234">
        <f t="shared" si="1"/>
        <v>0</v>
      </c>
      <c r="M22" s="232"/>
      <c r="N22" s="233"/>
      <c r="O22" s="234">
        <f t="shared" si="2"/>
        <v>0</v>
      </c>
      <c r="P22" s="232"/>
      <c r="Q22" s="233"/>
      <c r="R22" s="234">
        <f t="shared" si="3"/>
        <v>0</v>
      </c>
      <c r="S22" s="232"/>
      <c r="T22" s="233"/>
      <c r="U22" s="234">
        <f t="shared" si="4"/>
        <v>0</v>
      </c>
      <c r="V22" s="232"/>
      <c r="W22" s="233"/>
      <c r="X22" s="234">
        <f t="shared" si="5"/>
        <v>0</v>
      </c>
      <c r="Y22" s="232"/>
      <c r="Z22" s="233"/>
      <c r="AA22" s="234">
        <f t="shared" si="6"/>
        <v>0</v>
      </c>
      <c r="AB22" s="232"/>
      <c r="AC22" s="233"/>
      <c r="AD22" s="234">
        <f t="shared" si="7"/>
        <v>0</v>
      </c>
      <c r="AE22" s="232"/>
      <c r="AF22" s="233"/>
      <c r="AG22" s="234">
        <f t="shared" si="8"/>
        <v>0</v>
      </c>
      <c r="AH22" s="232"/>
      <c r="AI22" s="233"/>
      <c r="AJ22" s="234">
        <f t="shared" si="9"/>
        <v>0</v>
      </c>
      <c r="AK22" s="232"/>
      <c r="AL22" s="233"/>
      <c r="AM22" s="234">
        <f t="shared" si="10"/>
        <v>0</v>
      </c>
      <c r="AN22" s="232"/>
      <c r="AO22" s="233"/>
      <c r="AP22" s="234">
        <f t="shared" si="11"/>
        <v>0</v>
      </c>
      <c r="AQ22" s="232">
        <f t="shared" si="12"/>
        <v>0</v>
      </c>
      <c r="AR22" s="233">
        <f t="shared" si="12"/>
        <v>0</v>
      </c>
      <c r="AS22" s="234">
        <f t="shared" si="12"/>
        <v>0</v>
      </c>
    </row>
    <row r="23" spans="1:45" s="130" customFormat="1" x14ac:dyDescent="0.2">
      <c r="A23" s="230"/>
      <c r="D23" s="130" t="s">
        <v>17</v>
      </c>
      <c r="F23" s="231"/>
      <c r="G23" s="232"/>
      <c r="H23" s="233"/>
      <c r="I23" s="234">
        <f t="shared" si="0"/>
        <v>0</v>
      </c>
      <c r="J23" s="232"/>
      <c r="K23" s="233"/>
      <c r="L23" s="234">
        <f t="shared" si="1"/>
        <v>0</v>
      </c>
      <c r="M23" s="232"/>
      <c r="N23" s="233"/>
      <c r="O23" s="234">
        <f t="shared" si="2"/>
        <v>0</v>
      </c>
      <c r="P23" s="232"/>
      <c r="Q23" s="233"/>
      <c r="R23" s="234">
        <f t="shared" si="3"/>
        <v>0</v>
      </c>
      <c r="S23" s="232"/>
      <c r="T23" s="233"/>
      <c r="U23" s="234">
        <f t="shared" si="4"/>
        <v>0</v>
      </c>
      <c r="V23" s="232"/>
      <c r="W23" s="233"/>
      <c r="X23" s="234">
        <f t="shared" si="5"/>
        <v>0</v>
      </c>
      <c r="Y23" s="232"/>
      <c r="Z23" s="233"/>
      <c r="AA23" s="234">
        <f t="shared" si="6"/>
        <v>0</v>
      </c>
      <c r="AB23" s="232"/>
      <c r="AC23" s="233"/>
      <c r="AD23" s="234">
        <f t="shared" si="7"/>
        <v>0</v>
      </c>
      <c r="AE23" s="232"/>
      <c r="AF23" s="233"/>
      <c r="AG23" s="234">
        <f t="shared" si="8"/>
        <v>0</v>
      </c>
      <c r="AH23" s="232"/>
      <c r="AI23" s="233"/>
      <c r="AJ23" s="234">
        <f t="shared" si="9"/>
        <v>0</v>
      </c>
      <c r="AK23" s="232"/>
      <c r="AL23" s="233"/>
      <c r="AM23" s="234">
        <f t="shared" si="10"/>
        <v>0</v>
      </c>
      <c r="AN23" s="232"/>
      <c r="AO23" s="233"/>
      <c r="AP23" s="234">
        <f t="shared" si="11"/>
        <v>0</v>
      </c>
      <c r="AQ23" s="232">
        <f t="shared" si="12"/>
        <v>0</v>
      </c>
      <c r="AR23" s="233">
        <f t="shared" si="12"/>
        <v>0</v>
      </c>
      <c r="AS23" s="234">
        <f t="shared" si="12"/>
        <v>0</v>
      </c>
    </row>
    <row r="24" spans="1:45" s="130" customFormat="1" x14ac:dyDescent="0.2">
      <c r="A24" s="230"/>
      <c r="D24" s="130" t="s">
        <v>18</v>
      </c>
      <c r="F24" s="231"/>
      <c r="G24" s="232"/>
      <c r="H24" s="233"/>
      <c r="I24" s="234">
        <f t="shared" si="0"/>
        <v>0</v>
      </c>
      <c r="J24" s="232"/>
      <c r="K24" s="233"/>
      <c r="L24" s="234">
        <f t="shared" si="1"/>
        <v>0</v>
      </c>
      <c r="M24" s="232"/>
      <c r="N24" s="233"/>
      <c r="O24" s="234">
        <f t="shared" si="2"/>
        <v>0</v>
      </c>
      <c r="P24" s="232"/>
      <c r="Q24" s="233"/>
      <c r="R24" s="234">
        <f t="shared" si="3"/>
        <v>0</v>
      </c>
      <c r="S24" s="232"/>
      <c r="T24" s="233"/>
      <c r="U24" s="234">
        <f t="shared" si="4"/>
        <v>0</v>
      </c>
      <c r="V24" s="232"/>
      <c r="W24" s="233"/>
      <c r="X24" s="234">
        <f t="shared" si="5"/>
        <v>0</v>
      </c>
      <c r="Y24" s="232"/>
      <c r="Z24" s="233"/>
      <c r="AA24" s="234">
        <f t="shared" si="6"/>
        <v>0</v>
      </c>
      <c r="AB24" s="232"/>
      <c r="AC24" s="233"/>
      <c r="AD24" s="234">
        <f t="shared" si="7"/>
        <v>0</v>
      </c>
      <c r="AE24" s="232"/>
      <c r="AF24" s="233"/>
      <c r="AG24" s="234">
        <f t="shared" si="8"/>
        <v>0</v>
      </c>
      <c r="AH24" s="232"/>
      <c r="AI24" s="233"/>
      <c r="AJ24" s="234">
        <f t="shared" si="9"/>
        <v>0</v>
      </c>
      <c r="AK24" s="232"/>
      <c r="AL24" s="233"/>
      <c r="AM24" s="234">
        <f t="shared" si="10"/>
        <v>0</v>
      </c>
      <c r="AN24" s="232"/>
      <c r="AO24" s="233"/>
      <c r="AP24" s="234">
        <f t="shared" si="11"/>
        <v>0</v>
      </c>
      <c r="AQ24" s="232">
        <f t="shared" si="12"/>
        <v>0</v>
      </c>
      <c r="AR24" s="233">
        <f t="shared" si="12"/>
        <v>0</v>
      </c>
      <c r="AS24" s="234">
        <f t="shared" si="12"/>
        <v>0</v>
      </c>
    </row>
    <row r="25" spans="1:45" s="130" customFormat="1" x14ac:dyDescent="0.2">
      <c r="A25" s="230"/>
      <c r="D25" s="130" t="s">
        <v>19</v>
      </c>
      <c r="F25" s="231"/>
      <c r="G25" s="232"/>
      <c r="H25" s="233"/>
      <c r="I25" s="234">
        <f t="shared" si="0"/>
        <v>0</v>
      </c>
      <c r="J25" s="232"/>
      <c r="K25" s="233"/>
      <c r="L25" s="234">
        <f t="shared" si="1"/>
        <v>0</v>
      </c>
      <c r="M25" s="232"/>
      <c r="N25" s="233"/>
      <c r="O25" s="234">
        <f t="shared" si="2"/>
        <v>0</v>
      </c>
      <c r="P25" s="232"/>
      <c r="Q25" s="233"/>
      <c r="R25" s="234">
        <f t="shared" si="3"/>
        <v>0</v>
      </c>
      <c r="S25" s="232"/>
      <c r="T25" s="233"/>
      <c r="U25" s="234">
        <f t="shared" si="4"/>
        <v>0</v>
      </c>
      <c r="V25" s="232"/>
      <c r="W25" s="233"/>
      <c r="X25" s="234">
        <f t="shared" si="5"/>
        <v>0</v>
      </c>
      <c r="Y25" s="232"/>
      <c r="Z25" s="233"/>
      <c r="AA25" s="234">
        <f t="shared" si="6"/>
        <v>0</v>
      </c>
      <c r="AB25" s="232"/>
      <c r="AC25" s="233"/>
      <c r="AD25" s="234">
        <f t="shared" si="7"/>
        <v>0</v>
      </c>
      <c r="AE25" s="232"/>
      <c r="AF25" s="233"/>
      <c r="AG25" s="234">
        <f t="shared" si="8"/>
        <v>0</v>
      </c>
      <c r="AH25" s="232"/>
      <c r="AI25" s="233"/>
      <c r="AJ25" s="234">
        <f t="shared" si="9"/>
        <v>0</v>
      </c>
      <c r="AK25" s="232"/>
      <c r="AL25" s="233"/>
      <c r="AM25" s="234">
        <f t="shared" si="10"/>
        <v>0</v>
      </c>
      <c r="AN25" s="232"/>
      <c r="AO25" s="233"/>
      <c r="AP25" s="234">
        <f t="shared" si="11"/>
        <v>0</v>
      </c>
      <c r="AQ25" s="232">
        <f t="shared" si="12"/>
        <v>0</v>
      </c>
      <c r="AR25" s="233">
        <f t="shared" si="12"/>
        <v>0</v>
      </c>
      <c r="AS25" s="234">
        <f t="shared" si="12"/>
        <v>0</v>
      </c>
    </row>
    <row r="26" spans="1:45" s="130" customFormat="1" x14ac:dyDescent="0.2">
      <c r="A26" s="230"/>
      <c r="D26" s="130" t="s">
        <v>20</v>
      </c>
      <c r="F26" s="231"/>
      <c r="G26" s="232"/>
      <c r="H26" s="233"/>
      <c r="I26" s="234">
        <f t="shared" si="0"/>
        <v>0</v>
      </c>
      <c r="J26" s="232"/>
      <c r="K26" s="233"/>
      <c r="L26" s="234">
        <f t="shared" si="1"/>
        <v>0</v>
      </c>
      <c r="M26" s="232"/>
      <c r="N26" s="233"/>
      <c r="O26" s="234">
        <f t="shared" si="2"/>
        <v>0</v>
      </c>
      <c r="P26" s="232"/>
      <c r="Q26" s="233"/>
      <c r="R26" s="234">
        <f t="shared" si="3"/>
        <v>0</v>
      </c>
      <c r="S26" s="232"/>
      <c r="T26" s="233"/>
      <c r="U26" s="234">
        <f t="shared" si="4"/>
        <v>0</v>
      </c>
      <c r="V26" s="232"/>
      <c r="W26" s="233"/>
      <c r="X26" s="234">
        <f t="shared" si="5"/>
        <v>0</v>
      </c>
      <c r="Y26" s="232"/>
      <c r="Z26" s="233"/>
      <c r="AA26" s="234">
        <f t="shared" si="6"/>
        <v>0</v>
      </c>
      <c r="AB26" s="232"/>
      <c r="AC26" s="233"/>
      <c r="AD26" s="234">
        <f t="shared" si="7"/>
        <v>0</v>
      </c>
      <c r="AE26" s="232"/>
      <c r="AF26" s="233"/>
      <c r="AG26" s="234">
        <f t="shared" si="8"/>
        <v>0</v>
      </c>
      <c r="AH26" s="232"/>
      <c r="AI26" s="233"/>
      <c r="AJ26" s="234">
        <f t="shared" si="9"/>
        <v>0</v>
      </c>
      <c r="AK26" s="232"/>
      <c r="AL26" s="233"/>
      <c r="AM26" s="234">
        <f t="shared" si="10"/>
        <v>0</v>
      </c>
      <c r="AN26" s="232"/>
      <c r="AO26" s="233"/>
      <c r="AP26" s="234">
        <f t="shared" si="11"/>
        <v>0</v>
      </c>
      <c r="AQ26" s="232">
        <f t="shared" si="12"/>
        <v>0</v>
      </c>
      <c r="AR26" s="233">
        <f t="shared" si="12"/>
        <v>0</v>
      </c>
      <c r="AS26" s="234">
        <f t="shared" si="12"/>
        <v>0</v>
      </c>
    </row>
    <row r="27" spans="1:45" s="130" customFormat="1" x14ac:dyDescent="0.2">
      <c r="A27" s="230"/>
      <c r="D27" s="130" t="s">
        <v>21</v>
      </c>
      <c r="F27" s="231"/>
      <c r="G27" s="232"/>
      <c r="H27" s="233"/>
      <c r="I27" s="234">
        <f t="shared" si="0"/>
        <v>0</v>
      </c>
      <c r="J27" s="232"/>
      <c r="K27" s="233"/>
      <c r="L27" s="234">
        <f t="shared" si="1"/>
        <v>0</v>
      </c>
      <c r="M27" s="232"/>
      <c r="N27" s="233"/>
      <c r="O27" s="234">
        <f t="shared" si="2"/>
        <v>0</v>
      </c>
      <c r="P27" s="232"/>
      <c r="Q27" s="233"/>
      <c r="R27" s="234">
        <f t="shared" si="3"/>
        <v>0</v>
      </c>
      <c r="S27" s="232"/>
      <c r="T27" s="233"/>
      <c r="U27" s="234">
        <f t="shared" si="4"/>
        <v>0</v>
      </c>
      <c r="V27" s="232"/>
      <c r="W27" s="233"/>
      <c r="X27" s="234">
        <f t="shared" si="5"/>
        <v>0</v>
      </c>
      <c r="Y27" s="232"/>
      <c r="Z27" s="233"/>
      <c r="AA27" s="234">
        <f t="shared" si="6"/>
        <v>0</v>
      </c>
      <c r="AB27" s="232"/>
      <c r="AC27" s="233"/>
      <c r="AD27" s="234">
        <f t="shared" si="7"/>
        <v>0</v>
      </c>
      <c r="AE27" s="232"/>
      <c r="AF27" s="233"/>
      <c r="AG27" s="234">
        <f t="shared" si="8"/>
        <v>0</v>
      </c>
      <c r="AH27" s="232"/>
      <c r="AI27" s="233"/>
      <c r="AJ27" s="234">
        <f t="shared" si="9"/>
        <v>0</v>
      </c>
      <c r="AK27" s="232"/>
      <c r="AL27" s="233"/>
      <c r="AM27" s="234">
        <f t="shared" si="10"/>
        <v>0</v>
      </c>
      <c r="AN27" s="232"/>
      <c r="AO27" s="233"/>
      <c r="AP27" s="234">
        <f t="shared" si="11"/>
        <v>0</v>
      </c>
      <c r="AQ27" s="232">
        <f t="shared" si="12"/>
        <v>0</v>
      </c>
      <c r="AR27" s="233">
        <f t="shared" si="12"/>
        <v>0</v>
      </c>
      <c r="AS27" s="234">
        <f t="shared" si="12"/>
        <v>0</v>
      </c>
    </row>
    <row r="28" spans="1:45" s="130" customFormat="1" x14ac:dyDescent="0.2">
      <c r="A28" s="230"/>
      <c r="D28" s="130" t="s">
        <v>22</v>
      </c>
      <c r="F28" s="231"/>
      <c r="G28" s="232"/>
      <c r="H28" s="233"/>
      <c r="I28" s="234">
        <f t="shared" si="0"/>
        <v>0</v>
      </c>
      <c r="J28" s="232"/>
      <c r="K28" s="233"/>
      <c r="L28" s="234">
        <f t="shared" si="1"/>
        <v>0</v>
      </c>
      <c r="M28" s="232"/>
      <c r="N28" s="233"/>
      <c r="O28" s="234">
        <f t="shared" si="2"/>
        <v>0</v>
      </c>
      <c r="P28" s="232"/>
      <c r="Q28" s="233"/>
      <c r="R28" s="234">
        <f t="shared" si="3"/>
        <v>0</v>
      </c>
      <c r="S28" s="232"/>
      <c r="T28" s="233"/>
      <c r="U28" s="234">
        <f t="shared" si="4"/>
        <v>0</v>
      </c>
      <c r="V28" s="232"/>
      <c r="W28" s="233"/>
      <c r="X28" s="234">
        <f t="shared" si="5"/>
        <v>0</v>
      </c>
      <c r="Y28" s="232"/>
      <c r="Z28" s="233"/>
      <c r="AA28" s="234">
        <f t="shared" si="6"/>
        <v>0</v>
      </c>
      <c r="AB28" s="232"/>
      <c r="AC28" s="233"/>
      <c r="AD28" s="234">
        <f t="shared" si="7"/>
        <v>0</v>
      </c>
      <c r="AE28" s="232"/>
      <c r="AF28" s="233"/>
      <c r="AG28" s="234">
        <f t="shared" si="8"/>
        <v>0</v>
      </c>
      <c r="AH28" s="232"/>
      <c r="AI28" s="233"/>
      <c r="AJ28" s="234">
        <f t="shared" si="9"/>
        <v>0</v>
      </c>
      <c r="AK28" s="232"/>
      <c r="AL28" s="233"/>
      <c r="AM28" s="234">
        <f t="shared" si="10"/>
        <v>0</v>
      </c>
      <c r="AN28" s="232"/>
      <c r="AO28" s="233"/>
      <c r="AP28" s="234">
        <f t="shared" si="11"/>
        <v>0</v>
      </c>
      <c r="AQ28" s="232">
        <f t="shared" si="12"/>
        <v>0</v>
      </c>
      <c r="AR28" s="233">
        <f t="shared" si="12"/>
        <v>0</v>
      </c>
      <c r="AS28" s="234">
        <f t="shared" si="12"/>
        <v>0</v>
      </c>
    </row>
    <row r="29" spans="1:45" s="130" customFormat="1" x14ac:dyDescent="0.2">
      <c r="A29" s="230"/>
      <c r="D29" s="130" t="s">
        <v>23</v>
      </c>
      <c r="F29" s="231"/>
      <c r="G29" s="232"/>
      <c r="H29" s="233"/>
      <c r="I29" s="234">
        <f t="shared" si="0"/>
        <v>0</v>
      </c>
      <c r="J29" s="232"/>
      <c r="K29" s="233"/>
      <c r="L29" s="234">
        <f t="shared" si="1"/>
        <v>0</v>
      </c>
      <c r="M29" s="232"/>
      <c r="N29" s="233"/>
      <c r="O29" s="234">
        <f t="shared" si="2"/>
        <v>0</v>
      </c>
      <c r="P29" s="232"/>
      <c r="Q29" s="233"/>
      <c r="R29" s="234">
        <f t="shared" si="3"/>
        <v>0</v>
      </c>
      <c r="S29" s="232"/>
      <c r="T29" s="233"/>
      <c r="U29" s="234">
        <f t="shared" si="4"/>
        <v>0</v>
      </c>
      <c r="V29" s="232"/>
      <c r="W29" s="233"/>
      <c r="X29" s="234">
        <f t="shared" si="5"/>
        <v>0</v>
      </c>
      <c r="Y29" s="232"/>
      <c r="Z29" s="233"/>
      <c r="AA29" s="234">
        <f t="shared" si="6"/>
        <v>0</v>
      </c>
      <c r="AB29" s="232"/>
      <c r="AC29" s="233"/>
      <c r="AD29" s="234">
        <f t="shared" si="7"/>
        <v>0</v>
      </c>
      <c r="AE29" s="232"/>
      <c r="AF29" s="233"/>
      <c r="AG29" s="234">
        <f t="shared" si="8"/>
        <v>0</v>
      </c>
      <c r="AH29" s="232"/>
      <c r="AI29" s="233"/>
      <c r="AJ29" s="234">
        <f t="shared" si="9"/>
        <v>0</v>
      </c>
      <c r="AK29" s="232"/>
      <c r="AL29" s="233"/>
      <c r="AM29" s="234">
        <f t="shared" si="10"/>
        <v>0</v>
      </c>
      <c r="AN29" s="232"/>
      <c r="AO29" s="233"/>
      <c r="AP29" s="234">
        <f t="shared" si="11"/>
        <v>0</v>
      </c>
      <c r="AQ29" s="232">
        <f t="shared" si="12"/>
        <v>0</v>
      </c>
      <c r="AR29" s="233">
        <f t="shared" si="12"/>
        <v>0</v>
      </c>
      <c r="AS29" s="234">
        <f t="shared" si="12"/>
        <v>0</v>
      </c>
    </row>
    <row r="30" spans="1:45" s="130" customFormat="1" x14ac:dyDescent="0.2">
      <c r="A30" s="230"/>
      <c r="D30" s="130" t="s">
        <v>24</v>
      </c>
      <c r="F30" s="231"/>
      <c r="G30" s="232"/>
      <c r="H30" s="233"/>
      <c r="I30" s="234">
        <f t="shared" si="0"/>
        <v>0</v>
      </c>
      <c r="J30" s="232"/>
      <c r="K30" s="233"/>
      <c r="L30" s="234">
        <f t="shared" si="1"/>
        <v>0</v>
      </c>
      <c r="M30" s="232"/>
      <c r="N30" s="233"/>
      <c r="O30" s="234">
        <f t="shared" si="2"/>
        <v>0</v>
      </c>
      <c r="P30" s="232"/>
      <c r="Q30" s="233"/>
      <c r="R30" s="234">
        <f t="shared" si="3"/>
        <v>0</v>
      </c>
      <c r="S30" s="232"/>
      <c r="T30" s="233"/>
      <c r="U30" s="234">
        <f t="shared" si="4"/>
        <v>0</v>
      </c>
      <c r="V30" s="232"/>
      <c r="W30" s="233"/>
      <c r="X30" s="234">
        <f t="shared" si="5"/>
        <v>0</v>
      </c>
      <c r="Y30" s="232"/>
      <c r="Z30" s="233"/>
      <c r="AA30" s="234">
        <f t="shared" si="6"/>
        <v>0</v>
      </c>
      <c r="AB30" s="232"/>
      <c r="AC30" s="233"/>
      <c r="AD30" s="234">
        <f t="shared" si="7"/>
        <v>0</v>
      </c>
      <c r="AE30" s="232"/>
      <c r="AF30" s="233"/>
      <c r="AG30" s="234">
        <f t="shared" si="8"/>
        <v>0</v>
      </c>
      <c r="AH30" s="232"/>
      <c r="AI30" s="233"/>
      <c r="AJ30" s="234">
        <f t="shared" si="9"/>
        <v>0</v>
      </c>
      <c r="AK30" s="232"/>
      <c r="AL30" s="233"/>
      <c r="AM30" s="234">
        <f t="shared" si="10"/>
        <v>0</v>
      </c>
      <c r="AN30" s="232"/>
      <c r="AO30" s="233"/>
      <c r="AP30" s="234">
        <f t="shared" si="11"/>
        <v>0</v>
      </c>
      <c r="AQ30" s="232">
        <f t="shared" si="12"/>
        <v>0</v>
      </c>
      <c r="AR30" s="233">
        <f t="shared" si="12"/>
        <v>0</v>
      </c>
      <c r="AS30" s="234">
        <f t="shared" si="12"/>
        <v>0</v>
      </c>
    </row>
    <row r="31" spans="1:45" s="130" customFormat="1" x14ac:dyDescent="0.2">
      <c r="A31" s="230"/>
      <c r="D31" s="130" t="s">
        <v>15</v>
      </c>
      <c r="F31" s="231"/>
      <c r="G31" s="232"/>
      <c r="H31" s="233"/>
      <c r="I31" s="234">
        <f t="shared" si="0"/>
        <v>0</v>
      </c>
      <c r="J31" s="232"/>
      <c r="K31" s="233"/>
      <c r="L31" s="234">
        <f t="shared" si="1"/>
        <v>0</v>
      </c>
      <c r="M31" s="232"/>
      <c r="N31" s="233"/>
      <c r="O31" s="234">
        <f t="shared" si="2"/>
        <v>0</v>
      </c>
      <c r="P31" s="232"/>
      <c r="Q31" s="233"/>
      <c r="R31" s="234">
        <f t="shared" si="3"/>
        <v>0</v>
      </c>
      <c r="S31" s="232"/>
      <c r="T31" s="233"/>
      <c r="U31" s="234">
        <f t="shared" si="4"/>
        <v>0</v>
      </c>
      <c r="V31" s="232"/>
      <c r="W31" s="233"/>
      <c r="X31" s="234">
        <f t="shared" si="5"/>
        <v>0</v>
      </c>
      <c r="Y31" s="232"/>
      <c r="Z31" s="233"/>
      <c r="AA31" s="234">
        <f t="shared" si="6"/>
        <v>0</v>
      </c>
      <c r="AB31" s="232"/>
      <c r="AC31" s="233"/>
      <c r="AD31" s="234">
        <f t="shared" si="7"/>
        <v>0</v>
      </c>
      <c r="AE31" s="232"/>
      <c r="AF31" s="233"/>
      <c r="AG31" s="234">
        <f t="shared" si="8"/>
        <v>0</v>
      </c>
      <c r="AH31" s="232"/>
      <c r="AI31" s="233"/>
      <c r="AJ31" s="234">
        <f t="shared" si="9"/>
        <v>0</v>
      </c>
      <c r="AK31" s="232"/>
      <c r="AL31" s="233"/>
      <c r="AM31" s="234">
        <f t="shared" si="10"/>
        <v>0</v>
      </c>
      <c r="AN31" s="232"/>
      <c r="AO31" s="233"/>
      <c r="AP31" s="234">
        <f t="shared" si="11"/>
        <v>0</v>
      </c>
      <c r="AQ31" s="232">
        <f t="shared" si="12"/>
        <v>0</v>
      </c>
      <c r="AR31" s="233">
        <f t="shared" si="12"/>
        <v>0</v>
      </c>
      <c r="AS31" s="234">
        <f t="shared" si="12"/>
        <v>0</v>
      </c>
    </row>
    <row r="32" spans="1:45" s="146" customFormat="1" x14ac:dyDescent="0.2">
      <c r="A32" s="194"/>
      <c r="B32" s="124"/>
      <c r="C32" s="146" t="s">
        <v>25</v>
      </c>
      <c r="D32" s="124"/>
      <c r="E32" s="124"/>
      <c r="F32" s="126"/>
      <c r="G32" s="34">
        <f>SUM(G33:G37)</f>
        <v>0</v>
      </c>
      <c r="H32" s="147">
        <f>SUM(H33:H37)</f>
        <v>0</v>
      </c>
      <c r="I32" s="137">
        <f t="shared" si="0"/>
        <v>0</v>
      </c>
      <c r="J32" s="34">
        <f>SUM(J33:J37)</f>
        <v>0</v>
      </c>
      <c r="K32" s="147">
        <f>SUM(K33:K37)</f>
        <v>0</v>
      </c>
      <c r="L32" s="137">
        <f t="shared" si="1"/>
        <v>0</v>
      </c>
      <c r="M32" s="34">
        <f>SUM(M33:M37)</f>
        <v>0</v>
      </c>
      <c r="N32" s="147">
        <f>SUM(N33:N37)</f>
        <v>0</v>
      </c>
      <c r="O32" s="137">
        <f t="shared" si="2"/>
        <v>0</v>
      </c>
      <c r="P32" s="34">
        <f>SUM(P33:P37)</f>
        <v>0</v>
      </c>
      <c r="Q32" s="147">
        <f>SUM(Q33:Q37)</f>
        <v>0</v>
      </c>
      <c r="R32" s="137">
        <f t="shared" si="3"/>
        <v>0</v>
      </c>
      <c r="S32" s="34">
        <f>SUM(S33:S37)</f>
        <v>0</v>
      </c>
      <c r="T32" s="147">
        <f>SUM(T33:T37)</f>
        <v>0</v>
      </c>
      <c r="U32" s="137">
        <f t="shared" si="4"/>
        <v>0</v>
      </c>
      <c r="V32" s="34">
        <f>SUM(V33:V37)</f>
        <v>0</v>
      </c>
      <c r="W32" s="147">
        <f>SUM(W33:W37)</f>
        <v>0</v>
      </c>
      <c r="X32" s="137">
        <f t="shared" si="5"/>
        <v>0</v>
      </c>
      <c r="Y32" s="34">
        <f>SUM(Y33:Y37)</f>
        <v>0</v>
      </c>
      <c r="Z32" s="147">
        <f>SUM(Z33:Z37)</f>
        <v>0</v>
      </c>
      <c r="AA32" s="137">
        <f t="shared" si="6"/>
        <v>0</v>
      </c>
      <c r="AB32" s="34">
        <f>SUM(AB33:AB37)</f>
        <v>0</v>
      </c>
      <c r="AC32" s="147">
        <f>SUM(AC33:AC37)</f>
        <v>0</v>
      </c>
      <c r="AD32" s="137">
        <f t="shared" si="7"/>
        <v>0</v>
      </c>
      <c r="AE32" s="34">
        <f>SUM(AE33:AE37)</f>
        <v>0</v>
      </c>
      <c r="AF32" s="147">
        <f>SUM(AF33:AF37)</f>
        <v>0</v>
      </c>
      <c r="AG32" s="137">
        <f t="shared" si="8"/>
        <v>0</v>
      </c>
      <c r="AH32" s="34">
        <f>SUM(AH33:AH37)</f>
        <v>0</v>
      </c>
      <c r="AI32" s="147">
        <f>SUM(AI33:AI37)</f>
        <v>0</v>
      </c>
      <c r="AJ32" s="137">
        <f t="shared" si="9"/>
        <v>0</v>
      </c>
      <c r="AK32" s="34">
        <f>SUM(AK33:AK37)</f>
        <v>0</v>
      </c>
      <c r="AL32" s="147">
        <f>SUM(AL33:AL37)</f>
        <v>0</v>
      </c>
      <c r="AM32" s="137">
        <f t="shared" si="10"/>
        <v>0</v>
      </c>
      <c r="AN32" s="34">
        <f>SUM(AN33:AN37)</f>
        <v>0</v>
      </c>
      <c r="AO32" s="147">
        <f>SUM(AO33:AO37)</f>
        <v>0</v>
      </c>
      <c r="AP32" s="137">
        <f t="shared" si="11"/>
        <v>0</v>
      </c>
      <c r="AQ32" s="207">
        <f t="shared" si="12"/>
        <v>0</v>
      </c>
      <c r="AR32" s="208">
        <f t="shared" si="12"/>
        <v>0</v>
      </c>
      <c r="AS32" s="209">
        <f t="shared" si="12"/>
        <v>0</v>
      </c>
    </row>
    <row r="33" spans="1:215" s="130" customFormat="1" x14ac:dyDescent="0.2">
      <c r="A33" s="230"/>
      <c r="D33" s="130" t="s">
        <v>26</v>
      </c>
      <c r="F33" s="231"/>
      <c r="G33" s="232"/>
      <c r="H33" s="233"/>
      <c r="I33" s="234">
        <f t="shared" si="0"/>
        <v>0</v>
      </c>
      <c r="J33" s="232"/>
      <c r="K33" s="233"/>
      <c r="L33" s="234">
        <f t="shared" si="1"/>
        <v>0</v>
      </c>
      <c r="M33" s="232"/>
      <c r="N33" s="233"/>
      <c r="O33" s="234">
        <f t="shared" si="2"/>
        <v>0</v>
      </c>
      <c r="P33" s="232"/>
      <c r="Q33" s="233"/>
      <c r="R33" s="234">
        <f t="shared" si="3"/>
        <v>0</v>
      </c>
      <c r="S33" s="232"/>
      <c r="T33" s="233"/>
      <c r="U33" s="234">
        <f t="shared" si="4"/>
        <v>0</v>
      </c>
      <c r="V33" s="232"/>
      <c r="W33" s="233"/>
      <c r="X33" s="234">
        <f t="shared" si="5"/>
        <v>0</v>
      </c>
      <c r="Y33" s="232"/>
      <c r="Z33" s="233"/>
      <c r="AA33" s="234">
        <f t="shared" si="6"/>
        <v>0</v>
      </c>
      <c r="AB33" s="232"/>
      <c r="AC33" s="233"/>
      <c r="AD33" s="234">
        <f t="shared" si="7"/>
        <v>0</v>
      </c>
      <c r="AE33" s="232"/>
      <c r="AF33" s="233"/>
      <c r="AG33" s="234">
        <f t="shared" si="8"/>
        <v>0</v>
      </c>
      <c r="AH33" s="232"/>
      <c r="AI33" s="233"/>
      <c r="AJ33" s="234">
        <f t="shared" si="9"/>
        <v>0</v>
      </c>
      <c r="AK33" s="232"/>
      <c r="AL33" s="233"/>
      <c r="AM33" s="234">
        <f t="shared" si="10"/>
        <v>0</v>
      </c>
      <c r="AN33" s="232"/>
      <c r="AO33" s="233"/>
      <c r="AP33" s="234">
        <f t="shared" si="11"/>
        <v>0</v>
      </c>
      <c r="AQ33" s="232">
        <f t="shared" si="12"/>
        <v>0</v>
      </c>
      <c r="AR33" s="233">
        <f t="shared" si="12"/>
        <v>0</v>
      </c>
      <c r="AS33" s="234">
        <f t="shared" si="12"/>
        <v>0</v>
      </c>
    </row>
    <row r="34" spans="1:215" s="130" customFormat="1" x14ac:dyDescent="0.2">
      <c r="A34" s="230"/>
      <c r="D34" s="130" t="s">
        <v>27</v>
      </c>
      <c r="F34" s="231"/>
      <c r="G34" s="232"/>
      <c r="H34" s="233"/>
      <c r="I34" s="234">
        <f t="shared" si="0"/>
        <v>0</v>
      </c>
      <c r="J34" s="232"/>
      <c r="K34" s="233"/>
      <c r="L34" s="234">
        <f t="shared" si="1"/>
        <v>0</v>
      </c>
      <c r="M34" s="232"/>
      <c r="N34" s="233"/>
      <c r="O34" s="234">
        <f t="shared" si="2"/>
        <v>0</v>
      </c>
      <c r="P34" s="232"/>
      <c r="Q34" s="233"/>
      <c r="R34" s="234">
        <f t="shared" si="3"/>
        <v>0</v>
      </c>
      <c r="S34" s="232"/>
      <c r="T34" s="233"/>
      <c r="U34" s="234">
        <f t="shared" si="4"/>
        <v>0</v>
      </c>
      <c r="V34" s="232"/>
      <c r="W34" s="233"/>
      <c r="X34" s="234">
        <f t="shared" si="5"/>
        <v>0</v>
      </c>
      <c r="Y34" s="232"/>
      <c r="Z34" s="233"/>
      <c r="AA34" s="234">
        <f t="shared" si="6"/>
        <v>0</v>
      </c>
      <c r="AB34" s="232"/>
      <c r="AC34" s="233"/>
      <c r="AD34" s="234">
        <f t="shared" si="7"/>
        <v>0</v>
      </c>
      <c r="AE34" s="232"/>
      <c r="AF34" s="233"/>
      <c r="AG34" s="234">
        <f t="shared" si="8"/>
        <v>0</v>
      </c>
      <c r="AH34" s="232"/>
      <c r="AI34" s="233"/>
      <c r="AJ34" s="234">
        <f t="shared" si="9"/>
        <v>0</v>
      </c>
      <c r="AK34" s="232"/>
      <c r="AL34" s="233"/>
      <c r="AM34" s="234">
        <f t="shared" si="10"/>
        <v>0</v>
      </c>
      <c r="AN34" s="232"/>
      <c r="AO34" s="233"/>
      <c r="AP34" s="234">
        <f t="shared" si="11"/>
        <v>0</v>
      </c>
      <c r="AQ34" s="232">
        <f t="shared" si="12"/>
        <v>0</v>
      </c>
      <c r="AR34" s="233">
        <f t="shared" si="12"/>
        <v>0</v>
      </c>
      <c r="AS34" s="234">
        <f t="shared" si="12"/>
        <v>0</v>
      </c>
    </row>
    <row r="35" spans="1:215" s="130" customFormat="1" x14ac:dyDescent="0.2">
      <c r="A35" s="230"/>
      <c r="D35" s="130" t="s">
        <v>28</v>
      </c>
      <c r="F35" s="231"/>
      <c r="G35" s="232"/>
      <c r="H35" s="233"/>
      <c r="I35" s="234">
        <f t="shared" si="0"/>
        <v>0</v>
      </c>
      <c r="J35" s="232"/>
      <c r="K35" s="233"/>
      <c r="L35" s="234">
        <f t="shared" si="1"/>
        <v>0</v>
      </c>
      <c r="M35" s="232"/>
      <c r="N35" s="233"/>
      <c r="O35" s="234">
        <f t="shared" si="2"/>
        <v>0</v>
      </c>
      <c r="P35" s="232"/>
      <c r="Q35" s="233"/>
      <c r="R35" s="234">
        <f t="shared" si="3"/>
        <v>0</v>
      </c>
      <c r="S35" s="232"/>
      <c r="T35" s="233"/>
      <c r="U35" s="234">
        <f t="shared" si="4"/>
        <v>0</v>
      </c>
      <c r="V35" s="232"/>
      <c r="W35" s="233"/>
      <c r="X35" s="234">
        <f t="shared" si="5"/>
        <v>0</v>
      </c>
      <c r="Y35" s="232"/>
      <c r="Z35" s="233"/>
      <c r="AA35" s="234">
        <f t="shared" si="6"/>
        <v>0</v>
      </c>
      <c r="AB35" s="232"/>
      <c r="AC35" s="233"/>
      <c r="AD35" s="234">
        <f t="shared" si="7"/>
        <v>0</v>
      </c>
      <c r="AE35" s="232"/>
      <c r="AF35" s="233"/>
      <c r="AG35" s="234">
        <f t="shared" si="8"/>
        <v>0</v>
      </c>
      <c r="AH35" s="232"/>
      <c r="AI35" s="233"/>
      <c r="AJ35" s="234">
        <f t="shared" si="9"/>
        <v>0</v>
      </c>
      <c r="AK35" s="232"/>
      <c r="AL35" s="233"/>
      <c r="AM35" s="234">
        <f t="shared" si="10"/>
        <v>0</v>
      </c>
      <c r="AN35" s="232"/>
      <c r="AO35" s="233"/>
      <c r="AP35" s="234">
        <f t="shared" si="11"/>
        <v>0</v>
      </c>
      <c r="AQ35" s="232">
        <f t="shared" si="12"/>
        <v>0</v>
      </c>
      <c r="AR35" s="233">
        <f t="shared" si="12"/>
        <v>0</v>
      </c>
      <c r="AS35" s="234">
        <f t="shared" si="12"/>
        <v>0</v>
      </c>
    </row>
    <row r="36" spans="1:215" s="130" customFormat="1" x14ac:dyDescent="0.2">
      <c r="A36" s="230"/>
      <c r="D36" s="130" t="s">
        <v>29</v>
      </c>
      <c r="F36" s="231"/>
      <c r="G36" s="232"/>
      <c r="H36" s="233"/>
      <c r="I36" s="234">
        <f t="shared" si="0"/>
        <v>0</v>
      </c>
      <c r="J36" s="232"/>
      <c r="K36" s="233"/>
      <c r="L36" s="234">
        <f t="shared" si="1"/>
        <v>0</v>
      </c>
      <c r="M36" s="232"/>
      <c r="N36" s="233"/>
      <c r="O36" s="234">
        <f t="shared" si="2"/>
        <v>0</v>
      </c>
      <c r="P36" s="232"/>
      <c r="Q36" s="233"/>
      <c r="R36" s="234">
        <f t="shared" si="3"/>
        <v>0</v>
      </c>
      <c r="S36" s="232"/>
      <c r="T36" s="233"/>
      <c r="U36" s="234">
        <f t="shared" si="4"/>
        <v>0</v>
      </c>
      <c r="V36" s="232"/>
      <c r="W36" s="233"/>
      <c r="X36" s="234">
        <f t="shared" si="5"/>
        <v>0</v>
      </c>
      <c r="Y36" s="232"/>
      <c r="Z36" s="233"/>
      <c r="AA36" s="234">
        <f t="shared" si="6"/>
        <v>0</v>
      </c>
      <c r="AB36" s="232"/>
      <c r="AC36" s="233"/>
      <c r="AD36" s="234">
        <f t="shared" si="7"/>
        <v>0</v>
      </c>
      <c r="AE36" s="232"/>
      <c r="AF36" s="233"/>
      <c r="AG36" s="234">
        <f t="shared" si="8"/>
        <v>0</v>
      </c>
      <c r="AH36" s="232"/>
      <c r="AI36" s="233"/>
      <c r="AJ36" s="234">
        <f t="shared" si="9"/>
        <v>0</v>
      </c>
      <c r="AK36" s="232"/>
      <c r="AL36" s="233"/>
      <c r="AM36" s="234">
        <f t="shared" si="10"/>
        <v>0</v>
      </c>
      <c r="AN36" s="232"/>
      <c r="AO36" s="233"/>
      <c r="AP36" s="234">
        <f t="shared" si="11"/>
        <v>0</v>
      </c>
      <c r="AQ36" s="232">
        <f t="shared" si="12"/>
        <v>0</v>
      </c>
      <c r="AR36" s="233">
        <f t="shared" si="12"/>
        <v>0</v>
      </c>
      <c r="AS36" s="234">
        <f t="shared" si="12"/>
        <v>0</v>
      </c>
    </row>
    <row r="37" spans="1:215" s="130" customFormat="1" x14ac:dyDescent="0.2">
      <c r="A37" s="230"/>
      <c r="D37" s="130" t="s">
        <v>30</v>
      </c>
      <c r="F37" s="231"/>
      <c r="G37" s="232"/>
      <c r="H37" s="233"/>
      <c r="I37" s="234">
        <f t="shared" si="0"/>
        <v>0</v>
      </c>
      <c r="J37" s="232"/>
      <c r="K37" s="233"/>
      <c r="L37" s="234">
        <f t="shared" si="1"/>
        <v>0</v>
      </c>
      <c r="M37" s="232"/>
      <c r="N37" s="233"/>
      <c r="O37" s="234">
        <f t="shared" si="2"/>
        <v>0</v>
      </c>
      <c r="P37" s="232"/>
      <c r="Q37" s="233"/>
      <c r="R37" s="234">
        <f t="shared" si="3"/>
        <v>0</v>
      </c>
      <c r="S37" s="232"/>
      <c r="T37" s="233"/>
      <c r="U37" s="234">
        <f t="shared" si="4"/>
        <v>0</v>
      </c>
      <c r="V37" s="232"/>
      <c r="W37" s="233"/>
      <c r="X37" s="234">
        <f t="shared" si="5"/>
        <v>0</v>
      </c>
      <c r="Y37" s="232"/>
      <c r="Z37" s="233"/>
      <c r="AA37" s="234">
        <f t="shared" si="6"/>
        <v>0</v>
      </c>
      <c r="AB37" s="232"/>
      <c r="AC37" s="233"/>
      <c r="AD37" s="234">
        <f t="shared" si="7"/>
        <v>0</v>
      </c>
      <c r="AE37" s="232"/>
      <c r="AF37" s="233"/>
      <c r="AG37" s="234">
        <f t="shared" si="8"/>
        <v>0</v>
      </c>
      <c r="AH37" s="232"/>
      <c r="AI37" s="233"/>
      <c r="AJ37" s="234">
        <f t="shared" si="9"/>
        <v>0</v>
      </c>
      <c r="AK37" s="232"/>
      <c r="AL37" s="233"/>
      <c r="AM37" s="234">
        <f t="shared" si="10"/>
        <v>0</v>
      </c>
      <c r="AN37" s="232"/>
      <c r="AO37" s="233"/>
      <c r="AP37" s="234">
        <f t="shared" si="11"/>
        <v>0</v>
      </c>
      <c r="AQ37" s="232">
        <f t="shared" si="12"/>
        <v>0</v>
      </c>
      <c r="AR37" s="233">
        <f t="shared" si="12"/>
        <v>0</v>
      </c>
      <c r="AS37" s="234">
        <f t="shared" si="12"/>
        <v>0</v>
      </c>
    </row>
    <row r="38" spans="1:215" s="146" customFormat="1" x14ac:dyDescent="0.2">
      <c r="A38" s="194"/>
      <c r="B38" s="124"/>
      <c r="C38" s="146" t="s">
        <v>31</v>
      </c>
      <c r="D38" s="124"/>
      <c r="E38" s="124"/>
      <c r="F38" s="126"/>
      <c r="G38" s="34">
        <f>SUM(G39:G42)</f>
        <v>0</v>
      </c>
      <c r="H38" s="147">
        <f>SUM(H39:H42)</f>
        <v>0</v>
      </c>
      <c r="I38" s="137">
        <f t="shared" si="0"/>
        <v>0</v>
      </c>
      <c r="J38" s="34">
        <f>SUM(J39:J42)</f>
        <v>0</v>
      </c>
      <c r="K38" s="147">
        <f>SUM(K39:K42)</f>
        <v>0</v>
      </c>
      <c r="L38" s="137">
        <f t="shared" si="1"/>
        <v>0</v>
      </c>
      <c r="M38" s="34">
        <f>SUM(M39:M42)</f>
        <v>0</v>
      </c>
      <c r="N38" s="147">
        <f>SUM(N39:N42)</f>
        <v>0</v>
      </c>
      <c r="O38" s="137">
        <f t="shared" si="2"/>
        <v>0</v>
      </c>
      <c r="P38" s="34">
        <f>SUM(P39:P42)</f>
        <v>0</v>
      </c>
      <c r="Q38" s="147">
        <f>SUM(Q39:Q42)</f>
        <v>0</v>
      </c>
      <c r="R38" s="137">
        <f t="shared" si="3"/>
        <v>0</v>
      </c>
      <c r="S38" s="34">
        <f>SUM(S39:S42)</f>
        <v>0</v>
      </c>
      <c r="T38" s="147">
        <f>SUM(T39:T42)</f>
        <v>0</v>
      </c>
      <c r="U38" s="137">
        <f t="shared" si="4"/>
        <v>0</v>
      </c>
      <c r="V38" s="34">
        <f>SUM(V39:V42)</f>
        <v>0</v>
      </c>
      <c r="W38" s="147">
        <f>SUM(W39:W42)</f>
        <v>0</v>
      </c>
      <c r="X38" s="137">
        <f t="shared" si="5"/>
        <v>0</v>
      </c>
      <c r="Y38" s="34">
        <f>SUM(Y39:Y42)</f>
        <v>0</v>
      </c>
      <c r="Z38" s="147">
        <f>SUM(Z39:Z42)</f>
        <v>0</v>
      </c>
      <c r="AA38" s="137">
        <f t="shared" si="6"/>
        <v>0</v>
      </c>
      <c r="AB38" s="34">
        <f>SUM(AB39:AB42)</f>
        <v>0</v>
      </c>
      <c r="AC38" s="147">
        <f>SUM(AC39:AC42)</f>
        <v>0</v>
      </c>
      <c r="AD38" s="137">
        <f t="shared" si="7"/>
        <v>0</v>
      </c>
      <c r="AE38" s="34">
        <f>SUM(AE39:AE42)</f>
        <v>0</v>
      </c>
      <c r="AF38" s="147">
        <f>SUM(AF39:AF42)</f>
        <v>0</v>
      </c>
      <c r="AG38" s="137">
        <f t="shared" si="8"/>
        <v>0</v>
      </c>
      <c r="AH38" s="34">
        <f>SUM(AH39:AH42)</f>
        <v>0</v>
      </c>
      <c r="AI38" s="147">
        <f>SUM(AI39:AI42)</f>
        <v>0</v>
      </c>
      <c r="AJ38" s="137">
        <f t="shared" si="9"/>
        <v>0</v>
      </c>
      <c r="AK38" s="34">
        <f>SUM(AK39:AK42)</f>
        <v>0</v>
      </c>
      <c r="AL38" s="147">
        <f>SUM(AL39:AL42)</f>
        <v>0</v>
      </c>
      <c r="AM38" s="137">
        <f t="shared" si="10"/>
        <v>0</v>
      </c>
      <c r="AN38" s="34">
        <f>SUM(AN39:AN42)</f>
        <v>0</v>
      </c>
      <c r="AO38" s="147">
        <f>SUM(AO39:AO42)</f>
        <v>0</v>
      </c>
      <c r="AP38" s="137">
        <f t="shared" si="11"/>
        <v>0</v>
      </c>
      <c r="AQ38" s="207">
        <f t="shared" si="12"/>
        <v>0</v>
      </c>
      <c r="AR38" s="208">
        <f t="shared" si="12"/>
        <v>0</v>
      </c>
      <c r="AS38" s="209">
        <f t="shared" si="12"/>
        <v>0</v>
      </c>
    </row>
    <row r="39" spans="1:215" s="130" customFormat="1" x14ac:dyDescent="0.2">
      <c r="A39" s="230"/>
      <c r="D39" s="130" t="s">
        <v>32</v>
      </c>
      <c r="F39" s="231"/>
      <c r="G39" s="232"/>
      <c r="H39" s="233"/>
      <c r="I39" s="234">
        <f t="shared" si="0"/>
        <v>0</v>
      </c>
      <c r="J39" s="232"/>
      <c r="K39" s="233"/>
      <c r="L39" s="234">
        <f t="shared" si="1"/>
        <v>0</v>
      </c>
      <c r="M39" s="232"/>
      <c r="N39" s="233"/>
      <c r="O39" s="234">
        <f t="shared" si="2"/>
        <v>0</v>
      </c>
      <c r="P39" s="232"/>
      <c r="Q39" s="233"/>
      <c r="R39" s="234">
        <f t="shared" si="3"/>
        <v>0</v>
      </c>
      <c r="S39" s="232"/>
      <c r="T39" s="233"/>
      <c r="U39" s="234">
        <f t="shared" si="4"/>
        <v>0</v>
      </c>
      <c r="V39" s="232"/>
      <c r="W39" s="233"/>
      <c r="X39" s="234">
        <f t="shared" si="5"/>
        <v>0</v>
      </c>
      <c r="Y39" s="232"/>
      <c r="Z39" s="233"/>
      <c r="AA39" s="234">
        <f t="shared" si="6"/>
        <v>0</v>
      </c>
      <c r="AB39" s="232"/>
      <c r="AC39" s="233"/>
      <c r="AD39" s="234">
        <f t="shared" si="7"/>
        <v>0</v>
      </c>
      <c r="AE39" s="232"/>
      <c r="AF39" s="233"/>
      <c r="AG39" s="234">
        <f t="shared" si="8"/>
        <v>0</v>
      </c>
      <c r="AH39" s="232"/>
      <c r="AI39" s="233"/>
      <c r="AJ39" s="234">
        <f t="shared" si="9"/>
        <v>0</v>
      </c>
      <c r="AK39" s="232"/>
      <c r="AL39" s="233"/>
      <c r="AM39" s="234">
        <f t="shared" si="10"/>
        <v>0</v>
      </c>
      <c r="AN39" s="232"/>
      <c r="AO39" s="233"/>
      <c r="AP39" s="234">
        <f t="shared" si="11"/>
        <v>0</v>
      </c>
      <c r="AQ39" s="232">
        <f t="shared" si="12"/>
        <v>0</v>
      </c>
      <c r="AR39" s="233">
        <f t="shared" si="12"/>
        <v>0</v>
      </c>
      <c r="AS39" s="234">
        <f t="shared" si="12"/>
        <v>0</v>
      </c>
    </row>
    <row r="40" spans="1:215" s="130" customFormat="1" x14ac:dyDescent="0.2">
      <c r="A40" s="230"/>
      <c r="D40" s="130" t="s">
        <v>33</v>
      </c>
      <c r="F40" s="231"/>
      <c r="G40" s="232"/>
      <c r="H40" s="233"/>
      <c r="I40" s="234">
        <f t="shared" si="0"/>
        <v>0</v>
      </c>
      <c r="J40" s="232"/>
      <c r="K40" s="233"/>
      <c r="L40" s="234">
        <f t="shared" si="1"/>
        <v>0</v>
      </c>
      <c r="M40" s="232"/>
      <c r="N40" s="233"/>
      <c r="O40" s="234">
        <f t="shared" si="2"/>
        <v>0</v>
      </c>
      <c r="P40" s="232"/>
      <c r="Q40" s="233"/>
      <c r="R40" s="234">
        <f t="shared" si="3"/>
        <v>0</v>
      </c>
      <c r="S40" s="232"/>
      <c r="T40" s="233"/>
      <c r="U40" s="234">
        <f t="shared" si="4"/>
        <v>0</v>
      </c>
      <c r="V40" s="232"/>
      <c r="W40" s="233"/>
      <c r="X40" s="234">
        <f t="shared" si="5"/>
        <v>0</v>
      </c>
      <c r="Y40" s="232"/>
      <c r="Z40" s="233"/>
      <c r="AA40" s="234">
        <f t="shared" si="6"/>
        <v>0</v>
      </c>
      <c r="AB40" s="232"/>
      <c r="AC40" s="233"/>
      <c r="AD40" s="234">
        <f t="shared" si="7"/>
        <v>0</v>
      </c>
      <c r="AE40" s="232"/>
      <c r="AF40" s="233"/>
      <c r="AG40" s="234">
        <f t="shared" si="8"/>
        <v>0</v>
      </c>
      <c r="AH40" s="232"/>
      <c r="AI40" s="233"/>
      <c r="AJ40" s="234">
        <f t="shared" si="9"/>
        <v>0</v>
      </c>
      <c r="AK40" s="232"/>
      <c r="AL40" s="233"/>
      <c r="AM40" s="234">
        <f t="shared" si="10"/>
        <v>0</v>
      </c>
      <c r="AN40" s="232"/>
      <c r="AO40" s="233"/>
      <c r="AP40" s="234">
        <f t="shared" si="11"/>
        <v>0</v>
      </c>
      <c r="AQ40" s="232">
        <f t="shared" si="12"/>
        <v>0</v>
      </c>
      <c r="AR40" s="233">
        <f t="shared" si="12"/>
        <v>0</v>
      </c>
      <c r="AS40" s="234">
        <f t="shared" si="12"/>
        <v>0</v>
      </c>
    </row>
    <row r="41" spans="1:215" s="130" customFormat="1" x14ac:dyDescent="0.2">
      <c r="A41" s="230"/>
      <c r="D41" s="130" t="s">
        <v>34</v>
      </c>
      <c r="F41" s="231"/>
      <c r="G41" s="232"/>
      <c r="H41" s="233"/>
      <c r="I41" s="234">
        <f t="shared" si="0"/>
        <v>0</v>
      </c>
      <c r="J41" s="232"/>
      <c r="K41" s="233"/>
      <c r="L41" s="234">
        <f t="shared" si="1"/>
        <v>0</v>
      </c>
      <c r="M41" s="232"/>
      <c r="N41" s="233"/>
      <c r="O41" s="234">
        <f t="shared" si="2"/>
        <v>0</v>
      </c>
      <c r="P41" s="232"/>
      <c r="Q41" s="233"/>
      <c r="R41" s="234">
        <f t="shared" si="3"/>
        <v>0</v>
      </c>
      <c r="S41" s="232"/>
      <c r="T41" s="233"/>
      <c r="U41" s="234">
        <f t="shared" si="4"/>
        <v>0</v>
      </c>
      <c r="V41" s="232"/>
      <c r="W41" s="233"/>
      <c r="X41" s="234">
        <f t="shared" si="5"/>
        <v>0</v>
      </c>
      <c r="Y41" s="232"/>
      <c r="Z41" s="233"/>
      <c r="AA41" s="234">
        <f t="shared" si="6"/>
        <v>0</v>
      </c>
      <c r="AB41" s="232"/>
      <c r="AC41" s="233"/>
      <c r="AD41" s="234">
        <f t="shared" si="7"/>
        <v>0</v>
      </c>
      <c r="AE41" s="232"/>
      <c r="AF41" s="233"/>
      <c r="AG41" s="234">
        <f t="shared" si="8"/>
        <v>0</v>
      </c>
      <c r="AH41" s="232"/>
      <c r="AI41" s="233"/>
      <c r="AJ41" s="234">
        <f t="shared" si="9"/>
        <v>0</v>
      </c>
      <c r="AK41" s="232"/>
      <c r="AL41" s="233"/>
      <c r="AM41" s="234">
        <f t="shared" si="10"/>
        <v>0</v>
      </c>
      <c r="AN41" s="232"/>
      <c r="AO41" s="233"/>
      <c r="AP41" s="234">
        <f t="shared" si="11"/>
        <v>0</v>
      </c>
      <c r="AQ41" s="232">
        <f t="shared" si="12"/>
        <v>0</v>
      </c>
      <c r="AR41" s="233">
        <f t="shared" si="12"/>
        <v>0</v>
      </c>
      <c r="AS41" s="234">
        <f t="shared" si="12"/>
        <v>0</v>
      </c>
    </row>
    <row r="42" spans="1:215" s="130" customFormat="1" ht="12.75" thickBot="1" x14ac:dyDescent="0.25">
      <c r="A42" s="242"/>
      <c r="B42" s="243"/>
      <c r="C42" s="243"/>
      <c r="D42" s="243" t="s">
        <v>35</v>
      </c>
      <c r="E42" s="243"/>
      <c r="F42" s="244"/>
      <c r="G42" s="245"/>
      <c r="H42" s="246"/>
      <c r="I42" s="247">
        <f>H42-G42</f>
        <v>0</v>
      </c>
      <c r="J42" s="245"/>
      <c r="K42" s="246"/>
      <c r="L42" s="247">
        <f t="shared" si="1"/>
        <v>0</v>
      </c>
      <c r="M42" s="245"/>
      <c r="N42" s="246"/>
      <c r="O42" s="247">
        <f t="shared" si="2"/>
        <v>0</v>
      </c>
      <c r="P42" s="245"/>
      <c r="Q42" s="246"/>
      <c r="R42" s="247">
        <f t="shared" si="3"/>
        <v>0</v>
      </c>
      <c r="S42" s="245"/>
      <c r="T42" s="246"/>
      <c r="U42" s="247">
        <f t="shared" si="4"/>
        <v>0</v>
      </c>
      <c r="V42" s="245"/>
      <c r="W42" s="246"/>
      <c r="X42" s="247">
        <f t="shared" si="5"/>
        <v>0</v>
      </c>
      <c r="Y42" s="245"/>
      <c r="Z42" s="246"/>
      <c r="AA42" s="247">
        <f t="shared" si="6"/>
        <v>0</v>
      </c>
      <c r="AB42" s="245"/>
      <c r="AC42" s="246"/>
      <c r="AD42" s="247">
        <f t="shared" si="7"/>
        <v>0</v>
      </c>
      <c r="AE42" s="245"/>
      <c r="AF42" s="246"/>
      <c r="AG42" s="247">
        <f t="shared" si="8"/>
        <v>0</v>
      </c>
      <c r="AH42" s="245"/>
      <c r="AI42" s="246"/>
      <c r="AJ42" s="247">
        <f t="shared" si="9"/>
        <v>0</v>
      </c>
      <c r="AK42" s="245"/>
      <c r="AL42" s="246"/>
      <c r="AM42" s="247">
        <f t="shared" si="10"/>
        <v>0</v>
      </c>
      <c r="AN42" s="245"/>
      <c r="AO42" s="246"/>
      <c r="AP42" s="247">
        <f t="shared" si="11"/>
        <v>0</v>
      </c>
      <c r="AQ42" s="245">
        <f t="shared" si="12"/>
        <v>0</v>
      </c>
      <c r="AR42" s="246">
        <f t="shared" si="12"/>
        <v>0</v>
      </c>
      <c r="AS42" s="247">
        <f t="shared" si="12"/>
        <v>0</v>
      </c>
    </row>
    <row r="43" spans="1:215" ht="12.75" customHeight="1" thickBot="1" x14ac:dyDescent="0.25">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216"/>
      <c r="AR43" s="216"/>
      <c r="AS43" s="216"/>
    </row>
    <row r="44" spans="1:215" s="146" customFormat="1" x14ac:dyDescent="0.2">
      <c r="A44" s="193" t="s">
        <v>68</v>
      </c>
      <c r="B44" s="123"/>
      <c r="C44" s="123"/>
      <c r="D44" s="123"/>
      <c r="E44" s="123"/>
      <c r="F44" s="125"/>
      <c r="G44" s="134" t="e">
        <f>G45+G110+G171+G183+G191+G198+G206</f>
        <v>#DIV/0!</v>
      </c>
      <c r="H44" s="135">
        <f>H45+H110+H171+H183+H191+H198+H206</f>
        <v>0</v>
      </c>
      <c r="I44" s="136" t="e">
        <f t="shared" ref="I44:I91" si="13">G44-H44</f>
        <v>#DIV/0!</v>
      </c>
      <c r="J44" s="134" t="e">
        <f>J45+J110+J171+J183+J191+J198+J206</f>
        <v>#DIV/0!</v>
      </c>
      <c r="K44" s="135">
        <f>K45+K110+K171+K183+K191+K198+K206</f>
        <v>0</v>
      </c>
      <c r="L44" s="136" t="e">
        <f t="shared" ref="L44:L85" si="14">J44-K44</f>
        <v>#DIV/0!</v>
      </c>
      <c r="M44" s="134" t="e">
        <f>M45+M110+M171+M183+M191+M198+M206</f>
        <v>#DIV/0!</v>
      </c>
      <c r="N44" s="135">
        <f>N45+N110+N171+N183+N191+N198+N206</f>
        <v>0</v>
      </c>
      <c r="O44" s="136" t="e">
        <f t="shared" ref="O44:O85" si="15">M44-N44</f>
        <v>#DIV/0!</v>
      </c>
      <c r="P44" s="134" t="e">
        <f>P45+P110+P171+P183+P191+P198+P206</f>
        <v>#DIV/0!</v>
      </c>
      <c r="Q44" s="135">
        <f>Q45+Q110+Q171+Q183+Q191+Q198+Q206</f>
        <v>0</v>
      </c>
      <c r="R44" s="136" t="e">
        <f t="shared" ref="R44:R85" si="16">P44-Q44</f>
        <v>#DIV/0!</v>
      </c>
      <c r="S44" s="134" t="e">
        <f>S45+S110+S171+S183+S191+S198+S206</f>
        <v>#DIV/0!</v>
      </c>
      <c r="T44" s="135">
        <f>T45+T110+T171+T183+T191+T198+T206</f>
        <v>0</v>
      </c>
      <c r="U44" s="136" t="e">
        <f t="shared" ref="U44:U85" si="17">S44-T44</f>
        <v>#DIV/0!</v>
      </c>
      <c r="V44" s="134" t="e">
        <f>V45+V110+V171+V183+V191+V198+V206</f>
        <v>#DIV/0!</v>
      </c>
      <c r="W44" s="135">
        <f>W45+W110+W171+W183+W191+W198+W206</f>
        <v>0</v>
      </c>
      <c r="X44" s="136" t="e">
        <f t="shared" ref="X44:X85" si="18">V44-W44</f>
        <v>#DIV/0!</v>
      </c>
      <c r="Y44" s="134" t="e">
        <f>Y45+Y110+Y171+Y183+Y191+Y198+Y206</f>
        <v>#DIV/0!</v>
      </c>
      <c r="Z44" s="135">
        <f>Z45+Z110+Z171+Z183+Z191+Z198+Z206</f>
        <v>0</v>
      </c>
      <c r="AA44" s="136" t="e">
        <f t="shared" ref="AA44:AA85" si="19">Y44-Z44</f>
        <v>#DIV/0!</v>
      </c>
      <c r="AB44" s="134" t="e">
        <f>AB45+AB110+AB171+AB183+AB191+AB198+AB206</f>
        <v>#DIV/0!</v>
      </c>
      <c r="AC44" s="135">
        <f>AC45+AC110+AC171+AC183+AC191+AC198+AC206</f>
        <v>0</v>
      </c>
      <c r="AD44" s="136" t="e">
        <f t="shared" ref="AD44:AD85" si="20">AB44-AC44</f>
        <v>#DIV/0!</v>
      </c>
      <c r="AE44" s="134" t="e">
        <f>AE45+AE110+AE171+AE183+AE191+AE198+AE206</f>
        <v>#DIV/0!</v>
      </c>
      <c r="AF44" s="135">
        <f>AF45+AF110+AF171+AF183+AF191+AF198+AF206</f>
        <v>0</v>
      </c>
      <c r="AG44" s="136" t="e">
        <f t="shared" ref="AG44:AG85" si="21">AE44-AF44</f>
        <v>#DIV/0!</v>
      </c>
      <c r="AH44" s="134" t="e">
        <f>AH45+AH110+AH171+AH183+AH191+AH198+AH206</f>
        <v>#DIV/0!</v>
      </c>
      <c r="AI44" s="135">
        <f>AI45+AI110+AI171+AI183+AI191+AI198+AI206</f>
        <v>0</v>
      </c>
      <c r="AJ44" s="136" t="e">
        <f t="shared" ref="AJ44:AJ85" si="22">AH44-AI44</f>
        <v>#DIV/0!</v>
      </c>
      <c r="AK44" s="134" t="e">
        <f>AK45+AK110+AK171+AK183+AK191+AK198+AK206</f>
        <v>#DIV/0!</v>
      </c>
      <c r="AL44" s="135">
        <f>AL45+AL110+AL171+AL183+AL191+AL198+AL206</f>
        <v>0</v>
      </c>
      <c r="AM44" s="136" t="e">
        <f t="shared" ref="AM44:AM85" si="23">AK44-AL44</f>
        <v>#DIV/0!</v>
      </c>
      <c r="AN44" s="134" t="e">
        <f>AN45+AN110+AN171+AN183+AN191+AN198+AN206</f>
        <v>#DIV/0!</v>
      </c>
      <c r="AO44" s="135">
        <f>AO45+AO110+AO171+AO183+AO191+AO198+AO206</f>
        <v>0</v>
      </c>
      <c r="AP44" s="136" t="e">
        <f t="shared" ref="AP44:AP85" si="24">AN44-AO44</f>
        <v>#DIV/0!</v>
      </c>
      <c r="AQ44" s="217" t="e">
        <f t="shared" ref="AQ44:AS75" si="25">G44+J44+M44+P44+S44+V44+Y44+AB44+AE44+AH44+AK44+AN44</f>
        <v>#DIV/0!</v>
      </c>
      <c r="AR44" s="218">
        <f t="shared" si="25"/>
        <v>0</v>
      </c>
      <c r="AS44" s="219" t="e">
        <f t="shared" si="25"/>
        <v>#DIV/0!</v>
      </c>
    </row>
    <row r="45" spans="1:215" s="146" customFormat="1" x14ac:dyDescent="0.2">
      <c r="A45" s="194"/>
      <c r="B45" s="146" t="s">
        <v>50</v>
      </c>
      <c r="C45" s="124"/>
      <c r="D45" s="124"/>
      <c r="E45" s="124"/>
      <c r="F45" s="126"/>
      <c r="G45" s="34" t="e">
        <f>G47+G57+G60+G63+G67+G72+G75+G81+G82+G104</f>
        <v>#DIV/0!</v>
      </c>
      <c r="H45" s="147">
        <f>H47+H57+H60+H63+H67+H72+H75+H81+H82+H104</f>
        <v>0</v>
      </c>
      <c r="I45" s="137" t="e">
        <f t="shared" si="13"/>
        <v>#DIV/0!</v>
      </c>
      <c r="J45" s="34" t="e">
        <f>J47+J57+J60+J63+J67+J72+J75+J81+J82+J104</f>
        <v>#DIV/0!</v>
      </c>
      <c r="K45" s="147">
        <f>K47+K57+K60+K63+K67+K72+K75+K81+K82+K104</f>
        <v>0</v>
      </c>
      <c r="L45" s="137" t="e">
        <f t="shared" si="14"/>
        <v>#DIV/0!</v>
      </c>
      <c r="M45" s="34" t="e">
        <f>M47+M57+M60+M63+M67+M72+M75+M81+M82+M104</f>
        <v>#DIV/0!</v>
      </c>
      <c r="N45" s="147">
        <f>N47+N57+N60+N63+N67+N72+N75+N81+N82+N104</f>
        <v>0</v>
      </c>
      <c r="O45" s="137" t="e">
        <f t="shared" si="15"/>
        <v>#DIV/0!</v>
      </c>
      <c r="P45" s="34" t="e">
        <f>P47+P57+P60+P63+P67+P72+P75+P81+P82+P104</f>
        <v>#DIV/0!</v>
      </c>
      <c r="Q45" s="147">
        <f>Q47+Q57+Q60+Q63+Q67+Q72+Q75+Q81+Q82+Q104</f>
        <v>0</v>
      </c>
      <c r="R45" s="137" t="e">
        <f t="shared" si="16"/>
        <v>#DIV/0!</v>
      </c>
      <c r="S45" s="34" t="e">
        <f>S47+S57+S60+S63+S67+S72+S75+S81+S82+S104</f>
        <v>#DIV/0!</v>
      </c>
      <c r="T45" s="147">
        <f>T47+T57+T60+T63+T67+T72+T75+T81+T82+T104</f>
        <v>0</v>
      </c>
      <c r="U45" s="137" t="e">
        <f t="shared" si="17"/>
        <v>#DIV/0!</v>
      </c>
      <c r="V45" s="34" t="e">
        <f>V47+V57+V60+V63+V67+V72+V75+V81+V82+V104</f>
        <v>#DIV/0!</v>
      </c>
      <c r="W45" s="147">
        <f>W47+W57+W60+W63+W67+W72+W75+W81+W82+W104</f>
        <v>0</v>
      </c>
      <c r="X45" s="137" t="e">
        <f t="shared" si="18"/>
        <v>#DIV/0!</v>
      </c>
      <c r="Y45" s="34" t="e">
        <f>Y47+Y57+Y60+Y63+Y67+Y72+Y75+Y81+Y82+Y104</f>
        <v>#DIV/0!</v>
      </c>
      <c r="Z45" s="147">
        <f>Z47+Z57+Z60+Z63+Z67+Z72+Z75+Z81+Z82+Z104</f>
        <v>0</v>
      </c>
      <c r="AA45" s="137" t="e">
        <f t="shared" si="19"/>
        <v>#DIV/0!</v>
      </c>
      <c r="AB45" s="34" t="e">
        <f>AB47+AB57+AB60+AB63+AB67+AB72+AB75+AB81+AB82+AB104</f>
        <v>#DIV/0!</v>
      </c>
      <c r="AC45" s="147">
        <f>AC47+AC57+AC60+AC63+AC67+AC72+AC75+AC81+AC82+AC104</f>
        <v>0</v>
      </c>
      <c r="AD45" s="137" t="e">
        <f t="shared" si="20"/>
        <v>#DIV/0!</v>
      </c>
      <c r="AE45" s="34" t="e">
        <f>AE47+AE57+AE60+AE63+AE67+AE72+AE75+AE81+AE82+AE104</f>
        <v>#DIV/0!</v>
      </c>
      <c r="AF45" s="147">
        <f>AF47+AF57+AF60+AF63+AF67+AF72+AF75+AF81+AF82+AF104</f>
        <v>0</v>
      </c>
      <c r="AG45" s="137" t="e">
        <f t="shared" si="21"/>
        <v>#DIV/0!</v>
      </c>
      <c r="AH45" s="34" t="e">
        <f>AH47+AH57+AH60+AH63+AH67+AH72+AH75+AH81+AH82+AH104</f>
        <v>#DIV/0!</v>
      </c>
      <c r="AI45" s="147">
        <f>AI47+AI57+AI60+AI63+AI67+AI72+AI75+AI81+AI82+AI104</f>
        <v>0</v>
      </c>
      <c r="AJ45" s="137" t="e">
        <f t="shared" si="22"/>
        <v>#DIV/0!</v>
      </c>
      <c r="AK45" s="34" t="e">
        <f>AK47+AK57+AK60+AK63+AK67+AK72+AK75+AK81+AK82+AK104</f>
        <v>#DIV/0!</v>
      </c>
      <c r="AL45" s="147">
        <f>AL47+AL57+AL60+AL63+AL67+AL72+AL75+AL81+AL82+AL104</f>
        <v>0</v>
      </c>
      <c r="AM45" s="137" t="e">
        <f t="shared" si="23"/>
        <v>#DIV/0!</v>
      </c>
      <c r="AN45" s="34" t="e">
        <f>AN47+AN57+AN60+AN63+AN67+AN72+AN75+AN81+AN82+AN104</f>
        <v>#DIV/0!</v>
      </c>
      <c r="AO45" s="147">
        <f>AO47+AO57+AO60+AO63+AO67+AO72+AO75+AO81+AO82+AO104</f>
        <v>0</v>
      </c>
      <c r="AP45" s="137" t="e">
        <f t="shared" si="24"/>
        <v>#DIV/0!</v>
      </c>
      <c r="AQ45" s="207" t="e">
        <f t="shared" si="25"/>
        <v>#DIV/0!</v>
      </c>
      <c r="AR45" s="208">
        <f t="shared" si="25"/>
        <v>0</v>
      </c>
      <c r="AS45" s="209" t="e">
        <f t="shared" si="25"/>
        <v>#DIV/0!</v>
      </c>
    </row>
    <row r="46" spans="1:215" x14ac:dyDescent="0.2">
      <c r="A46" s="194"/>
      <c r="C46" s="154"/>
      <c r="D46" s="154"/>
      <c r="E46" s="154"/>
      <c r="F46" s="155"/>
      <c r="G46" s="143"/>
      <c r="H46" s="144"/>
      <c r="I46" s="145">
        <f t="shared" si="13"/>
        <v>0</v>
      </c>
      <c r="J46" s="143"/>
      <c r="K46" s="144"/>
      <c r="L46" s="145">
        <f t="shared" si="14"/>
        <v>0</v>
      </c>
      <c r="M46" s="143"/>
      <c r="N46" s="144"/>
      <c r="O46" s="145">
        <f t="shared" si="15"/>
        <v>0</v>
      </c>
      <c r="P46" s="143"/>
      <c r="Q46" s="144"/>
      <c r="R46" s="145">
        <f t="shared" si="16"/>
        <v>0</v>
      </c>
      <c r="S46" s="143"/>
      <c r="T46" s="144"/>
      <c r="U46" s="145">
        <f t="shared" si="17"/>
        <v>0</v>
      </c>
      <c r="V46" s="143"/>
      <c r="W46" s="144"/>
      <c r="X46" s="145">
        <f t="shared" si="18"/>
        <v>0</v>
      </c>
      <c r="Y46" s="143"/>
      <c r="Z46" s="144"/>
      <c r="AA46" s="145">
        <f t="shared" si="19"/>
        <v>0</v>
      </c>
      <c r="AB46" s="143"/>
      <c r="AC46" s="144"/>
      <c r="AD46" s="145">
        <f t="shared" si="20"/>
        <v>0</v>
      </c>
      <c r="AE46" s="143"/>
      <c r="AF46" s="144"/>
      <c r="AG46" s="145">
        <f t="shared" si="21"/>
        <v>0</v>
      </c>
      <c r="AH46" s="143"/>
      <c r="AI46" s="144"/>
      <c r="AJ46" s="145">
        <f t="shared" si="22"/>
        <v>0</v>
      </c>
      <c r="AK46" s="143"/>
      <c r="AL46" s="144"/>
      <c r="AM46" s="145">
        <f t="shared" si="23"/>
        <v>0</v>
      </c>
      <c r="AN46" s="143"/>
      <c r="AO46" s="144"/>
      <c r="AP46" s="145">
        <f t="shared" si="24"/>
        <v>0</v>
      </c>
      <c r="AQ46" s="210">
        <f t="shared" si="25"/>
        <v>0</v>
      </c>
      <c r="AR46" s="211">
        <f t="shared" si="25"/>
        <v>0</v>
      </c>
      <c r="AS46" s="212">
        <f t="shared" si="25"/>
        <v>0</v>
      </c>
    </row>
    <row r="47" spans="1:215" x14ac:dyDescent="0.2">
      <c r="A47" s="194"/>
      <c r="C47" s="156" t="s">
        <v>40</v>
      </c>
      <c r="D47" s="157"/>
      <c r="E47" s="157"/>
      <c r="F47" s="158"/>
      <c r="G47" s="34" t="e">
        <f>G48+G49+G50+G55+G56</f>
        <v>#DIV/0!</v>
      </c>
      <c r="H47" s="147">
        <f>H48+H49+H50+H55+H56</f>
        <v>0</v>
      </c>
      <c r="I47" s="137" t="e">
        <f t="shared" si="13"/>
        <v>#DIV/0!</v>
      </c>
      <c r="J47" s="34" t="e">
        <f>J48+J49+J50+J55+J56</f>
        <v>#DIV/0!</v>
      </c>
      <c r="K47" s="147">
        <f>K48+K49+K50+K55+K56</f>
        <v>0</v>
      </c>
      <c r="L47" s="137" t="e">
        <f t="shared" si="14"/>
        <v>#DIV/0!</v>
      </c>
      <c r="M47" s="34" t="e">
        <f>M48+M49+M50+M55+M56</f>
        <v>#DIV/0!</v>
      </c>
      <c r="N47" s="147">
        <f>N48+N49+N50+N55+N56</f>
        <v>0</v>
      </c>
      <c r="O47" s="137" t="e">
        <f t="shared" si="15"/>
        <v>#DIV/0!</v>
      </c>
      <c r="P47" s="34" t="e">
        <f>P48+P49+P50+P55+P56</f>
        <v>#DIV/0!</v>
      </c>
      <c r="Q47" s="147">
        <f>Q48+Q49+Q50+Q55+Q56</f>
        <v>0</v>
      </c>
      <c r="R47" s="137" t="e">
        <f t="shared" si="16"/>
        <v>#DIV/0!</v>
      </c>
      <c r="S47" s="34" t="e">
        <f>S48+S49+S50+S55+S56</f>
        <v>#DIV/0!</v>
      </c>
      <c r="T47" s="147">
        <f>T48+T49+T50+T55+T56</f>
        <v>0</v>
      </c>
      <c r="U47" s="137" t="e">
        <f t="shared" si="17"/>
        <v>#DIV/0!</v>
      </c>
      <c r="V47" s="34" t="e">
        <f>V48+V49+V50+V55+V56</f>
        <v>#DIV/0!</v>
      </c>
      <c r="W47" s="147">
        <f>W48+W49+W50+W55+W56</f>
        <v>0</v>
      </c>
      <c r="X47" s="137" t="e">
        <f t="shared" si="18"/>
        <v>#DIV/0!</v>
      </c>
      <c r="Y47" s="34" t="e">
        <f>Y48+Y49+Y50+Y55+Y56</f>
        <v>#DIV/0!</v>
      </c>
      <c r="Z47" s="147">
        <f>Z48+Z49+Z50+Z55+Z56</f>
        <v>0</v>
      </c>
      <c r="AA47" s="137" t="e">
        <f t="shared" si="19"/>
        <v>#DIV/0!</v>
      </c>
      <c r="AB47" s="34" t="e">
        <f>AB48+AB49+AB50+AB55+AB56</f>
        <v>#DIV/0!</v>
      </c>
      <c r="AC47" s="147">
        <f>AC48+AC49+AC50+AC55+AC56</f>
        <v>0</v>
      </c>
      <c r="AD47" s="137" t="e">
        <f t="shared" si="20"/>
        <v>#DIV/0!</v>
      </c>
      <c r="AE47" s="34" t="e">
        <f>AE48+AE49+AE50+AE55+AE56</f>
        <v>#DIV/0!</v>
      </c>
      <c r="AF47" s="147">
        <f>AF48+AF49+AF50+AF55+AF56</f>
        <v>0</v>
      </c>
      <c r="AG47" s="137" t="e">
        <f t="shared" si="21"/>
        <v>#DIV/0!</v>
      </c>
      <c r="AH47" s="34" t="e">
        <f>AH48+AH49+AH50+AH55+AH56</f>
        <v>#DIV/0!</v>
      </c>
      <c r="AI47" s="147">
        <f>AI48+AI49+AI50+AI55+AI56</f>
        <v>0</v>
      </c>
      <c r="AJ47" s="137" t="e">
        <f t="shared" si="22"/>
        <v>#DIV/0!</v>
      </c>
      <c r="AK47" s="34" t="e">
        <f>AK48+AK49+AK50+AK55+AK56</f>
        <v>#DIV/0!</v>
      </c>
      <c r="AL47" s="147">
        <f>AL48+AL49+AL50+AL55+AL56</f>
        <v>0</v>
      </c>
      <c r="AM47" s="137" t="e">
        <f t="shared" si="23"/>
        <v>#DIV/0!</v>
      </c>
      <c r="AN47" s="34" t="e">
        <f>AN48+AN49+AN50+AN55+AN56</f>
        <v>#DIV/0!</v>
      </c>
      <c r="AO47" s="147">
        <f>AO48+AO49+AO50+AO55+AO56</f>
        <v>0</v>
      </c>
      <c r="AP47" s="137" t="e">
        <f t="shared" si="24"/>
        <v>#DIV/0!</v>
      </c>
      <c r="AQ47" s="207" t="e">
        <f t="shared" si="25"/>
        <v>#DIV/0!</v>
      </c>
      <c r="AR47" s="208">
        <f t="shared" si="25"/>
        <v>0</v>
      </c>
      <c r="AS47" s="209" t="e">
        <f t="shared" si="25"/>
        <v>#DIV/0!</v>
      </c>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c r="CA47" s="146"/>
      <c r="CB47" s="146"/>
      <c r="CC47" s="146"/>
      <c r="CD47" s="146"/>
      <c r="CE47" s="146"/>
      <c r="CF47" s="146"/>
      <c r="CG47" s="146"/>
      <c r="CH47" s="146"/>
      <c r="CI47" s="146"/>
      <c r="CJ47" s="146"/>
      <c r="CK47" s="146"/>
      <c r="CL47" s="146"/>
      <c r="CM47" s="146"/>
      <c r="CN47" s="146"/>
      <c r="CO47" s="146"/>
      <c r="CP47" s="146"/>
      <c r="CQ47" s="146"/>
      <c r="CR47" s="146"/>
      <c r="CS47" s="146"/>
      <c r="CT47" s="146"/>
      <c r="CU47" s="146"/>
      <c r="CV47" s="146"/>
      <c r="CW47" s="146"/>
      <c r="CX47" s="146"/>
      <c r="CY47" s="146"/>
      <c r="CZ47" s="146"/>
      <c r="DA47" s="146"/>
      <c r="DB47" s="146"/>
      <c r="DC47" s="146"/>
      <c r="DD47" s="146"/>
      <c r="DE47" s="146"/>
      <c r="DF47" s="146"/>
      <c r="DG47" s="146"/>
      <c r="DH47" s="146"/>
      <c r="DI47" s="146"/>
      <c r="DJ47" s="146"/>
      <c r="DK47" s="146"/>
      <c r="DL47" s="146"/>
      <c r="DM47" s="146"/>
      <c r="DN47" s="146"/>
      <c r="DO47" s="146"/>
      <c r="DP47" s="146"/>
      <c r="DQ47" s="146"/>
      <c r="DR47" s="146"/>
      <c r="DS47" s="146"/>
      <c r="DT47" s="146"/>
      <c r="DU47" s="146"/>
      <c r="DV47" s="146"/>
      <c r="DW47" s="146"/>
      <c r="DX47" s="146"/>
      <c r="DY47" s="146"/>
      <c r="DZ47" s="146"/>
      <c r="EA47" s="146"/>
      <c r="EB47" s="146"/>
      <c r="EC47" s="146"/>
      <c r="ED47" s="146"/>
      <c r="EE47" s="146"/>
      <c r="EF47" s="146"/>
      <c r="EG47" s="146"/>
      <c r="EH47" s="146"/>
      <c r="EI47" s="146"/>
      <c r="EJ47" s="146"/>
      <c r="EK47" s="146"/>
      <c r="EL47" s="146"/>
      <c r="EM47" s="146"/>
      <c r="EN47" s="146"/>
      <c r="EO47" s="146"/>
      <c r="EP47" s="146"/>
      <c r="EQ47" s="146"/>
      <c r="ER47" s="146"/>
      <c r="ES47" s="146"/>
      <c r="ET47" s="146"/>
      <c r="EU47" s="146"/>
      <c r="EV47" s="146"/>
      <c r="EW47" s="146"/>
      <c r="EX47" s="146"/>
      <c r="EY47" s="146"/>
      <c r="EZ47" s="146"/>
      <c r="FA47" s="146"/>
      <c r="FB47" s="146"/>
      <c r="FC47" s="146"/>
      <c r="FD47" s="146"/>
      <c r="FE47" s="146"/>
      <c r="FF47" s="146"/>
      <c r="FG47" s="146"/>
      <c r="FH47" s="146"/>
      <c r="FI47" s="146"/>
      <c r="FJ47" s="146"/>
      <c r="FK47" s="146"/>
      <c r="FL47" s="146"/>
      <c r="FM47" s="146"/>
      <c r="FN47" s="146"/>
      <c r="FO47" s="146"/>
      <c r="FP47" s="146"/>
      <c r="FQ47" s="146"/>
      <c r="FR47" s="146"/>
      <c r="FS47" s="146"/>
      <c r="FT47" s="146"/>
      <c r="FU47" s="146"/>
      <c r="FV47" s="146"/>
      <c r="FW47" s="146"/>
      <c r="FX47" s="146"/>
      <c r="FY47" s="146"/>
      <c r="FZ47" s="146"/>
      <c r="GA47" s="146"/>
      <c r="GB47" s="146"/>
      <c r="GC47" s="146"/>
      <c r="GD47" s="146"/>
      <c r="GE47" s="146"/>
      <c r="GF47" s="146"/>
      <c r="GG47" s="146"/>
      <c r="GH47" s="146"/>
      <c r="GI47" s="146"/>
      <c r="GJ47" s="146"/>
      <c r="GK47" s="146"/>
      <c r="GL47" s="146"/>
      <c r="GM47" s="146"/>
      <c r="GN47" s="146"/>
      <c r="GO47" s="146"/>
      <c r="GP47" s="146"/>
      <c r="GQ47" s="146"/>
      <c r="GR47" s="146"/>
      <c r="GS47" s="146"/>
      <c r="GT47" s="146"/>
      <c r="GU47" s="146"/>
      <c r="GV47" s="146"/>
      <c r="GW47" s="146"/>
      <c r="GX47" s="146"/>
      <c r="GY47" s="146"/>
      <c r="GZ47" s="146"/>
      <c r="HA47" s="146"/>
      <c r="HB47" s="146"/>
      <c r="HC47" s="146"/>
      <c r="HD47" s="146"/>
      <c r="HE47" s="146"/>
      <c r="HF47" s="146"/>
      <c r="HG47" s="146"/>
    </row>
    <row r="48" spans="1:215" s="139" customFormat="1" x14ac:dyDescent="0.2">
      <c r="A48" s="237" t="s">
        <v>261</v>
      </c>
      <c r="C48" s="159"/>
      <c r="D48" s="159" t="s">
        <v>41</v>
      </c>
      <c r="F48" s="140"/>
      <c r="G48" s="122" t="e">
        <f>'ЗП админ персонал'!$F$6</f>
        <v>#DIV/0!</v>
      </c>
      <c r="H48" s="141"/>
      <c r="I48" s="142" t="e">
        <f t="shared" si="13"/>
        <v>#DIV/0!</v>
      </c>
      <c r="J48" s="122" t="e">
        <f>'ЗП админ персонал'!$L$6</f>
        <v>#DIV/0!</v>
      </c>
      <c r="K48" s="141"/>
      <c r="L48" s="142" t="e">
        <f t="shared" si="14"/>
        <v>#DIV/0!</v>
      </c>
      <c r="M48" s="122" t="e">
        <f>'ЗП админ персонал'!$R$6</f>
        <v>#DIV/0!</v>
      </c>
      <c r="N48" s="141"/>
      <c r="O48" s="142" t="e">
        <f t="shared" si="15"/>
        <v>#DIV/0!</v>
      </c>
      <c r="P48" s="122" t="e">
        <f>'ЗП админ персонал'!$X$6</f>
        <v>#DIV/0!</v>
      </c>
      <c r="Q48" s="141"/>
      <c r="R48" s="142" t="e">
        <f t="shared" si="16"/>
        <v>#DIV/0!</v>
      </c>
      <c r="S48" s="122" t="e">
        <f>'ЗП админ персонал'!$AD$6</f>
        <v>#DIV/0!</v>
      </c>
      <c r="T48" s="141"/>
      <c r="U48" s="142" t="e">
        <f t="shared" si="17"/>
        <v>#DIV/0!</v>
      </c>
      <c r="V48" s="122" t="e">
        <f>'ЗП админ персонал'!$AJ$6</f>
        <v>#DIV/0!</v>
      </c>
      <c r="W48" s="141"/>
      <c r="X48" s="142" t="e">
        <f t="shared" si="18"/>
        <v>#DIV/0!</v>
      </c>
      <c r="Y48" s="122" t="e">
        <f>'ЗП админ персонал'!$AP$6</f>
        <v>#DIV/0!</v>
      </c>
      <c r="Z48" s="141"/>
      <c r="AA48" s="142" t="e">
        <f t="shared" si="19"/>
        <v>#DIV/0!</v>
      </c>
      <c r="AB48" s="122" t="e">
        <f>'ЗП админ персонал'!$AV$6</f>
        <v>#DIV/0!</v>
      </c>
      <c r="AC48" s="141"/>
      <c r="AD48" s="142" t="e">
        <f t="shared" si="20"/>
        <v>#DIV/0!</v>
      </c>
      <c r="AE48" s="122" t="e">
        <f>'ЗП админ персонал'!$BB$6</f>
        <v>#DIV/0!</v>
      </c>
      <c r="AF48" s="141"/>
      <c r="AG48" s="142" t="e">
        <f t="shared" si="21"/>
        <v>#DIV/0!</v>
      </c>
      <c r="AH48" s="122" t="e">
        <f>'ЗП админ персонал'!$BH$6</f>
        <v>#DIV/0!</v>
      </c>
      <c r="AI48" s="141"/>
      <c r="AJ48" s="142" t="e">
        <f t="shared" si="22"/>
        <v>#DIV/0!</v>
      </c>
      <c r="AK48" s="122" t="e">
        <f>'ЗП админ персонал'!$BN$6</f>
        <v>#DIV/0!</v>
      </c>
      <c r="AL48" s="141"/>
      <c r="AM48" s="142" t="e">
        <f t="shared" si="23"/>
        <v>#DIV/0!</v>
      </c>
      <c r="AN48" s="122" t="e">
        <f>'ЗП админ персонал'!$BT$6</f>
        <v>#DIV/0!</v>
      </c>
      <c r="AO48" s="141"/>
      <c r="AP48" s="142" t="e">
        <f t="shared" si="24"/>
        <v>#DIV/0!</v>
      </c>
      <c r="AQ48" s="122" t="e">
        <f t="shared" si="25"/>
        <v>#DIV/0!</v>
      </c>
      <c r="AR48" s="141">
        <f t="shared" si="25"/>
        <v>0</v>
      </c>
      <c r="AS48" s="142" t="e">
        <f t="shared" si="25"/>
        <v>#DIV/0!</v>
      </c>
    </row>
    <row r="49" spans="1:45" s="139" customFormat="1" x14ac:dyDescent="0.2">
      <c r="A49" s="237" t="s">
        <v>261</v>
      </c>
      <c r="C49" s="159"/>
      <c r="D49" s="159" t="s">
        <v>42</v>
      </c>
      <c r="F49" s="140"/>
      <c r="G49" s="122" t="e">
        <f>'ЗП админ персонал'!$G$6</f>
        <v>#DIV/0!</v>
      </c>
      <c r="H49" s="141"/>
      <c r="I49" s="142" t="e">
        <f t="shared" si="13"/>
        <v>#DIV/0!</v>
      </c>
      <c r="J49" s="122" t="e">
        <f>'ЗП админ персонал'!$M$6</f>
        <v>#DIV/0!</v>
      </c>
      <c r="K49" s="141"/>
      <c r="L49" s="142" t="e">
        <f t="shared" si="14"/>
        <v>#DIV/0!</v>
      </c>
      <c r="M49" s="122" t="e">
        <f>'ЗП админ персонал'!$S$6</f>
        <v>#DIV/0!</v>
      </c>
      <c r="N49" s="141"/>
      <c r="O49" s="142" t="e">
        <f t="shared" si="15"/>
        <v>#DIV/0!</v>
      </c>
      <c r="P49" s="122" t="e">
        <f>'ЗП админ персонал'!$Y$6</f>
        <v>#DIV/0!</v>
      </c>
      <c r="Q49" s="141"/>
      <c r="R49" s="142" t="e">
        <f t="shared" si="16"/>
        <v>#DIV/0!</v>
      </c>
      <c r="S49" s="122" t="e">
        <f>'ЗП админ персонал'!$AE$6</f>
        <v>#DIV/0!</v>
      </c>
      <c r="T49" s="141"/>
      <c r="U49" s="142" t="e">
        <f t="shared" si="17"/>
        <v>#DIV/0!</v>
      </c>
      <c r="V49" s="122" t="e">
        <f>'ЗП админ персонал'!$AK$6</f>
        <v>#DIV/0!</v>
      </c>
      <c r="W49" s="141"/>
      <c r="X49" s="142" t="e">
        <f t="shared" si="18"/>
        <v>#DIV/0!</v>
      </c>
      <c r="Y49" s="122" t="e">
        <f>'ЗП админ персонал'!$AQ$6</f>
        <v>#DIV/0!</v>
      </c>
      <c r="Z49" s="141"/>
      <c r="AA49" s="142" t="e">
        <f t="shared" si="19"/>
        <v>#DIV/0!</v>
      </c>
      <c r="AB49" s="122" t="e">
        <f>'ЗП админ персонал'!$AW$6</f>
        <v>#DIV/0!</v>
      </c>
      <c r="AC49" s="141"/>
      <c r="AD49" s="142" t="e">
        <f t="shared" si="20"/>
        <v>#DIV/0!</v>
      </c>
      <c r="AE49" s="122" t="e">
        <f>'ЗП админ персонал'!$BC$6</f>
        <v>#DIV/0!</v>
      </c>
      <c r="AF49" s="141"/>
      <c r="AG49" s="142" t="e">
        <f t="shared" si="21"/>
        <v>#DIV/0!</v>
      </c>
      <c r="AH49" s="122" t="e">
        <f>'ЗП админ персонал'!$BI$6</f>
        <v>#DIV/0!</v>
      </c>
      <c r="AI49" s="141"/>
      <c r="AJ49" s="142" t="e">
        <f t="shared" si="22"/>
        <v>#DIV/0!</v>
      </c>
      <c r="AK49" s="122" t="e">
        <f>'ЗП админ персонал'!$BO$6</f>
        <v>#DIV/0!</v>
      </c>
      <c r="AL49" s="141"/>
      <c r="AM49" s="142" t="e">
        <f t="shared" si="23"/>
        <v>#DIV/0!</v>
      </c>
      <c r="AN49" s="122" t="e">
        <f>'ЗП админ персонал'!$BU$6</f>
        <v>#DIV/0!</v>
      </c>
      <c r="AO49" s="141"/>
      <c r="AP49" s="142" t="e">
        <f t="shared" si="24"/>
        <v>#DIV/0!</v>
      </c>
      <c r="AQ49" s="122" t="e">
        <f t="shared" si="25"/>
        <v>#DIV/0!</v>
      </c>
      <c r="AR49" s="141">
        <f t="shared" si="25"/>
        <v>0</v>
      </c>
      <c r="AS49" s="142" t="e">
        <f t="shared" si="25"/>
        <v>#DIV/0!</v>
      </c>
    </row>
    <row r="50" spans="1:45" x14ac:dyDescent="0.2">
      <c r="A50" s="194"/>
      <c r="C50" s="160"/>
      <c r="D50" s="160" t="s">
        <v>43</v>
      </c>
      <c r="F50" s="126"/>
      <c r="G50" s="144" t="e">
        <f>SUM(G51:G54)</f>
        <v>#DIV/0!</v>
      </c>
      <c r="H50" s="144">
        <f>SUM(H51:H54)</f>
        <v>0</v>
      </c>
      <c r="I50" s="145" t="e">
        <f>G50-H50</f>
        <v>#DIV/0!</v>
      </c>
      <c r="J50" s="144" t="e">
        <f>SUM(J51:J54)</f>
        <v>#DIV/0!</v>
      </c>
      <c r="K50" s="144">
        <f>SUM(K51:K54)</f>
        <v>0</v>
      </c>
      <c r="L50" s="145" t="e">
        <f t="shared" si="14"/>
        <v>#DIV/0!</v>
      </c>
      <c r="M50" s="144" t="e">
        <f>SUM(M51:M54)</f>
        <v>#DIV/0!</v>
      </c>
      <c r="N50" s="144">
        <f>SUM(N51:N54)</f>
        <v>0</v>
      </c>
      <c r="O50" s="145" t="e">
        <f t="shared" si="15"/>
        <v>#DIV/0!</v>
      </c>
      <c r="P50" s="144" t="e">
        <f>SUM(P51:P54)</f>
        <v>#DIV/0!</v>
      </c>
      <c r="Q50" s="144">
        <f>SUM(Q51:Q54)</f>
        <v>0</v>
      </c>
      <c r="R50" s="145" t="e">
        <f t="shared" si="16"/>
        <v>#DIV/0!</v>
      </c>
      <c r="S50" s="144" t="e">
        <f>SUM(S51:S54)</f>
        <v>#DIV/0!</v>
      </c>
      <c r="T50" s="144">
        <f>SUM(T51:T54)</f>
        <v>0</v>
      </c>
      <c r="U50" s="145" t="e">
        <f t="shared" si="17"/>
        <v>#DIV/0!</v>
      </c>
      <c r="V50" s="144" t="e">
        <f>SUM(V51:V54)</f>
        <v>#DIV/0!</v>
      </c>
      <c r="W50" s="144">
        <f>SUM(W51:W54)</f>
        <v>0</v>
      </c>
      <c r="X50" s="145" t="e">
        <f t="shared" si="18"/>
        <v>#DIV/0!</v>
      </c>
      <c r="Y50" s="144" t="e">
        <f>SUM(Y51:Y54)</f>
        <v>#DIV/0!</v>
      </c>
      <c r="Z50" s="144">
        <f>SUM(Z51:Z54)</f>
        <v>0</v>
      </c>
      <c r="AA50" s="145" t="e">
        <f t="shared" si="19"/>
        <v>#DIV/0!</v>
      </c>
      <c r="AB50" s="144" t="e">
        <f>SUM(AB51:AB54)</f>
        <v>#DIV/0!</v>
      </c>
      <c r="AC50" s="144">
        <f>SUM(AC51:AC54)</f>
        <v>0</v>
      </c>
      <c r="AD50" s="145" t="e">
        <f t="shared" si="20"/>
        <v>#DIV/0!</v>
      </c>
      <c r="AE50" s="144" t="e">
        <f>SUM(AE51:AE54)</f>
        <v>#DIV/0!</v>
      </c>
      <c r="AF50" s="144">
        <f>SUM(AF51:AF54)</f>
        <v>0</v>
      </c>
      <c r="AG50" s="145" t="e">
        <f t="shared" si="21"/>
        <v>#DIV/0!</v>
      </c>
      <c r="AH50" s="144" t="e">
        <f>SUM(AH51:AH54)</f>
        <v>#DIV/0!</v>
      </c>
      <c r="AI50" s="144">
        <f>SUM(AI51:AI54)</f>
        <v>0</v>
      </c>
      <c r="AJ50" s="145" t="e">
        <f t="shared" si="22"/>
        <v>#DIV/0!</v>
      </c>
      <c r="AK50" s="144" t="e">
        <f>SUM(AK51:AK54)</f>
        <v>#DIV/0!</v>
      </c>
      <c r="AL50" s="144">
        <f>SUM(AL51:AL54)</f>
        <v>0</v>
      </c>
      <c r="AM50" s="145" t="e">
        <f t="shared" si="23"/>
        <v>#DIV/0!</v>
      </c>
      <c r="AN50" s="144" t="e">
        <f>SUM(AN51:AN54)</f>
        <v>#DIV/0!</v>
      </c>
      <c r="AO50" s="144">
        <f>SUM(AO51:AO54)</f>
        <v>0</v>
      </c>
      <c r="AP50" s="145" t="e">
        <f t="shared" si="24"/>
        <v>#DIV/0!</v>
      </c>
      <c r="AQ50" s="210" t="e">
        <f t="shared" si="25"/>
        <v>#DIV/0!</v>
      </c>
      <c r="AR50" s="211">
        <f t="shared" si="25"/>
        <v>0</v>
      </c>
      <c r="AS50" s="212" t="e">
        <f t="shared" si="25"/>
        <v>#DIV/0!</v>
      </c>
    </row>
    <row r="51" spans="1:45" x14ac:dyDescent="0.2">
      <c r="A51" s="194"/>
      <c r="C51" s="160"/>
      <c r="D51" s="160"/>
      <c r="E51" s="124" t="s">
        <v>44</v>
      </c>
      <c r="F51" s="126"/>
      <c r="G51" s="143"/>
      <c r="H51" s="144"/>
      <c r="I51" s="145">
        <f t="shared" si="13"/>
        <v>0</v>
      </c>
      <c r="J51" s="143"/>
      <c r="K51" s="144"/>
      <c r="L51" s="145">
        <f t="shared" si="14"/>
        <v>0</v>
      </c>
      <c r="M51" s="143"/>
      <c r="N51" s="144"/>
      <c r="O51" s="145">
        <f t="shared" si="15"/>
        <v>0</v>
      </c>
      <c r="P51" s="143"/>
      <c r="Q51" s="144"/>
      <c r="R51" s="145">
        <f t="shared" si="16"/>
        <v>0</v>
      </c>
      <c r="S51" s="143"/>
      <c r="T51" s="144"/>
      <c r="U51" s="145">
        <f t="shared" si="17"/>
        <v>0</v>
      </c>
      <c r="V51" s="143"/>
      <c r="W51" s="144"/>
      <c r="X51" s="145">
        <f t="shared" si="18"/>
        <v>0</v>
      </c>
      <c r="Y51" s="143"/>
      <c r="Z51" s="144"/>
      <c r="AA51" s="145">
        <f t="shared" si="19"/>
        <v>0</v>
      </c>
      <c r="AB51" s="143"/>
      <c r="AC51" s="144"/>
      <c r="AD51" s="145">
        <f t="shared" si="20"/>
        <v>0</v>
      </c>
      <c r="AE51" s="143"/>
      <c r="AF51" s="144"/>
      <c r="AG51" s="145">
        <f t="shared" si="21"/>
        <v>0</v>
      </c>
      <c r="AH51" s="143"/>
      <c r="AI51" s="144"/>
      <c r="AJ51" s="145">
        <f t="shared" si="22"/>
        <v>0</v>
      </c>
      <c r="AK51" s="143"/>
      <c r="AL51" s="144"/>
      <c r="AM51" s="145">
        <f t="shared" si="23"/>
        <v>0</v>
      </c>
      <c r="AN51" s="143"/>
      <c r="AO51" s="144"/>
      <c r="AP51" s="145">
        <f t="shared" si="24"/>
        <v>0</v>
      </c>
      <c r="AQ51" s="210">
        <f t="shared" si="25"/>
        <v>0</v>
      </c>
      <c r="AR51" s="211">
        <f t="shared" si="25"/>
        <v>0</v>
      </c>
      <c r="AS51" s="212">
        <f t="shared" si="25"/>
        <v>0</v>
      </c>
    </row>
    <row r="52" spans="1:45" s="139" customFormat="1" x14ac:dyDescent="0.2">
      <c r="A52" s="237" t="s">
        <v>261</v>
      </c>
      <c r="C52" s="159"/>
      <c r="D52" s="159"/>
      <c r="E52" s="139" t="s">
        <v>45</v>
      </c>
      <c r="F52" s="140"/>
      <c r="G52" s="122" t="e">
        <f>'ЗП админ персонал'!$F$87</f>
        <v>#DIV/0!</v>
      </c>
      <c r="H52" s="141"/>
      <c r="I52" s="142" t="e">
        <f t="shared" si="13"/>
        <v>#DIV/0!</v>
      </c>
      <c r="J52" s="122" t="e">
        <f>'ЗП админ персонал'!$L$87</f>
        <v>#DIV/0!</v>
      </c>
      <c r="K52" s="141"/>
      <c r="L52" s="142" t="e">
        <f t="shared" si="14"/>
        <v>#DIV/0!</v>
      </c>
      <c r="M52" s="122" t="e">
        <f>'ЗП админ персонал'!$R$87</f>
        <v>#DIV/0!</v>
      </c>
      <c r="N52" s="141"/>
      <c r="O52" s="142" t="e">
        <f t="shared" si="15"/>
        <v>#DIV/0!</v>
      </c>
      <c r="P52" s="122" t="e">
        <f>'ЗП админ персонал'!$X$87</f>
        <v>#DIV/0!</v>
      </c>
      <c r="Q52" s="141"/>
      <c r="R52" s="142" t="e">
        <f t="shared" si="16"/>
        <v>#DIV/0!</v>
      </c>
      <c r="S52" s="122" t="e">
        <f>'ЗП админ персонал'!$AD$87</f>
        <v>#DIV/0!</v>
      </c>
      <c r="T52" s="141"/>
      <c r="U52" s="142" t="e">
        <f t="shared" si="17"/>
        <v>#DIV/0!</v>
      </c>
      <c r="V52" s="122" t="e">
        <f>'ЗП админ персонал'!$AJ$87</f>
        <v>#DIV/0!</v>
      </c>
      <c r="W52" s="141"/>
      <c r="X52" s="142" t="e">
        <f t="shared" si="18"/>
        <v>#DIV/0!</v>
      </c>
      <c r="Y52" s="122" t="e">
        <f>'ЗП админ персонал'!$AP$87</f>
        <v>#DIV/0!</v>
      </c>
      <c r="Z52" s="141"/>
      <c r="AA52" s="142" t="e">
        <f t="shared" si="19"/>
        <v>#DIV/0!</v>
      </c>
      <c r="AB52" s="122" t="e">
        <f>'ЗП админ персонал'!$AV$87</f>
        <v>#DIV/0!</v>
      </c>
      <c r="AC52" s="141"/>
      <c r="AD52" s="142" t="e">
        <f t="shared" si="20"/>
        <v>#DIV/0!</v>
      </c>
      <c r="AE52" s="122" t="e">
        <f>'ЗП админ персонал'!$BB$87</f>
        <v>#DIV/0!</v>
      </c>
      <c r="AF52" s="141"/>
      <c r="AG52" s="142" t="e">
        <f t="shared" si="21"/>
        <v>#DIV/0!</v>
      </c>
      <c r="AH52" s="122" t="e">
        <f>'ЗП админ персонал'!$BH$87</f>
        <v>#DIV/0!</v>
      </c>
      <c r="AI52" s="141"/>
      <c r="AJ52" s="142" t="e">
        <f t="shared" si="22"/>
        <v>#DIV/0!</v>
      </c>
      <c r="AK52" s="122" t="e">
        <f>'ЗП админ персонал'!$BN$87</f>
        <v>#DIV/0!</v>
      </c>
      <c r="AL52" s="141"/>
      <c r="AM52" s="142" t="e">
        <f t="shared" si="23"/>
        <v>#DIV/0!</v>
      </c>
      <c r="AN52" s="122" t="e">
        <f>'ЗП админ персонал'!$BT$87</f>
        <v>#DIV/0!</v>
      </c>
      <c r="AO52" s="141"/>
      <c r="AP52" s="142" t="e">
        <f t="shared" si="24"/>
        <v>#DIV/0!</v>
      </c>
      <c r="AQ52" s="122" t="e">
        <f t="shared" si="25"/>
        <v>#DIV/0!</v>
      </c>
      <c r="AR52" s="141">
        <f t="shared" si="25"/>
        <v>0</v>
      </c>
      <c r="AS52" s="142" t="e">
        <f t="shared" si="25"/>
        <v>#DIV/0!</v>
      </c>
    </row>
    <row r="53" spans="1:45" x14ac:dyDescent="0.2">
      <c r="A53" s="194"/>
      <c r="C53" s="160"/>
      <c r="D53" s="160"/>
      <c r="E53" s="124" t="s">
        <v>46</v>
      </c>
      <c r="F53" s="126"/>
      <c r="G53" s="143"/>
      <c r="H53" s="144"/>
      <c r="I53" s="145">
        <f t="shared" si="13"/>
        <v>0</v>
      </c>
      <c r="J53" s="143"/>
      <c r="K53" s="144"/>
      <c r="L53" s="145">
        <f t="shared" si="14"/>
        <v>0</v>
      </c>
      <c r="M53" s="143"/>
      <c r="N53" s="144"/>
      <c r="O53" s="145">
        <f t="shared" si="15"/>
        <v>0</v>
      </c>
      <c r="P53" s="143"/>
      <c r="Q53" s="144"/>
      <c r="R53" s="145">
        <f t="shared" si="16"/>
        <v>0</v>
      </c>
      <c r="S53" s="143"/>
      <c r="T53" s="144"/>
      <c r="U53" s="145">
        <f t="shared" si="17"/>
        <v>0</v>
      </c>
      <c r="V53" s="143"/>
      <c r="W53" s="144"/>
      <c r="X53" s="145">
        <f t="shared" si="18"/>
        <v>0</v>
      </c>
      <c r="Y53" s="143"/>
      <c r="Z53" s="144"/>
      <c r="AA53" s="145">
        <f t="shared" si="19"/>
        <v>0</v>
      </c>
      <c r="AB53" s="143"/>
      <c r="AC53" s="144"/>
      <c r="AD53" s="145">
        <f t="shared" si="20"/>
        <v>0</v>
      </c>
      <c r="AE53" s="143"/>
      <c r="AF53" s="144"/>
      <c r="AG53" s="145">
        <f t="shared" si="21"/>
        <v>0</v>
      </c>
      <c r="AH53" s="143"/>
      <c r="AI53" s="144"/>
      <c r="AJ53" s="145">
        <f t="shared" si="22"/>
        <v>0</v>
      </c>
      <c r="AK53" s="143"/>
      <c r="AL53" s="144"/>
      <c r="AM53" s="145">
        <f t="shared" si="23"/>
        <v>0</v>
      </c>
      <c r="AN53" s="143"/>
      <c r="AO53" s="144"/>
      <c r="AP53" s="145">
        <f t="shared" si="24"/>
        <v>0</v>
      </c>
      <c r="AQ53" s="210">
        <f t="shared" si="25"/>
        <v>0</v>
      </c>
      <c r="AR53" s="211">
        <f t="shared" si="25"/>
        <v>0</v>
      </c>
      <c r="AS53" s="212">
        <f t="shared" si="25"/>
        <v>0</v>
      </c>
    </row>
    <row r="54" spans="1:45" s="139" customFormat="1" x14ac:dyDescent="0.2">
      <c r="A54" s="237" t="s">
        <v>261</v>
      </c>
      <c r="C54" s="159"/>
      <c r="D54" s="159"/>
      <c r="E54" s="139" t="s">
        <v>47</v>
      </c>
      <c r="F54" s="140"/>
      <c r="G54" s="122" t="e">
        <f>'ЗП админ персонал'!$H$6</f>
        <v>#DIV/0!</v>
      </c>
      <c r="H54" s="141"/>
      <c r="I54" s="142" t="e">
        <f t="shared" si="13"/>
        <v>#DIV/0!</v>
      </c>
      <c r="J54" s="122" t="e">
        <f>'ЗП админ персонал'!$N$6</f>
        <v>#DIV/0!</v>
      </c>
      <c r="K54" s="141"/>
      <c r="L54" s="142" t="e">
        <f t="shared" si="14"/>
        <v>#DIV/0!</v>
      </c>
      <c r="M54" s="122" t="e">
        <f>'ЗП админ персонал'!$T$6</f>
        <v>#DIV/0!</v>
      </c>
      <c r="N54" s="141"/>
      <c r="O54" s="142" t="e">
        <f t="shared" si="15"/>
        <v>#DIV/0!</v>
      </c>
      <c r="P54" s="122" t="e">
        <f>'ЗП админ персонал'!$Z$6</f>
        <v>#DIV/0!</v>
      </c>
      <c r="Q54" s="141"/>
      <c r="R54" s="142" t="e">
        <f t="shared" si="16"/>
        <v>#DIV/0!</v>
      </c>
      <c r="S54" s="122" t="e">
        <f>'ЗП админ персонал'!$AF$6</f>
        <v>#DIV/0!</v>
      </c>
      <c r="T54" s="141"/>
      <c r="U54" s="142" t="e">
        <f t="shared" si="17"/>
        <v>#DIV/0!</v>
      </c>
      <c r="V54" s="122" t="e">
        <f>'ЗП админ персонал'!$AL$6</f>
        <v>#DIV/0!</v>
      </c>
      <c r="W54" s="141"/>
      <c r="X54" s="142" t="e">
        <f t="shared" si="18"/>
        <v>#DIV/0!</v>
      </c>
      <c r="Y54" s="122" t="e">
        <f>'ЗП админ персонал'!$AR$6</f>
        <v>#DIV/0!</v>
      </c>
      <c r="Z54" s="141"/>
      <c r="AA54" s="142" t="e">
        <f t="shared" si="19"/>
        <v>#DIV/0!</v>
      </c>
      <c r="AB54" s="122" t="e">
        <f>'ЗП админ персонал'!$AX$6</f>
        <v>#DIV/0!</v>
      </c>
      <c r="AC54" s="141"/>
      <c r="AD54" s="142" t="e">
        <f t="shared" si="20"/>
        <v>#DIV/0!</v>
      </c>
      <c r="AE54" s="122" t="e">
        <f>'ЗП админ персонал'!$BD$6</f>
        <v>#DIV/0!</v>
      </c>
      <c r="AF54" s="141"/>
      <c r="AG54" s="142" t="e">
        <f t="shared" si="21"/>
        <v>#DIV/0!</v>
      </c>
      <c r="AH54" s="122" t="e">
        <f>'ЗП админ персонал'!$BJ$6</f>
        <v>#DIV/0!</v>
      </c>
      <c r="AI54" s="141"/>
      <c r="AJ54" s="142" t="e">
        <f t="shared" si="22"/>
        <v>#DIV/0!</v>
      </c>
      <c r="AK54" s="122" t="e">
        <f>'ЗП админ персонал'!$BP$6</f>
        <v>#DIV/0!</v>
      </c>
      <c r="AL54" s="141"/>
      <c r="AM54" s="142" t="e">
        <f t="shared" si="23"/>
        <v>#DIV/0!</v>
      </c>
      <c r="AN54" s="122" t="e">
        <f>'ЗП админ персонал'!$BV$6</f>
        <v>#DIV/0!</v>
      </c>
      <c r="AO54" s="141"/>
      <c r="AP54" s="142" t="e">
        <f t="shared" si="24"/>
        <v>#DIV/0!</v>
      </c>
      <c r="AQ54" s="122" t="e">
        <f t="shared" si="25"/>
        <v>#DIV/0!</v>
      </c>
      <c r="AR54" s="141">
        <f t="shared" si="25"/>
        <v>0</v>
      </c>
      <c r="AS54" s="142" t="e">
        <f t="shared" si="25"/>
        <v>#DIV/0!</v>
      </c>
    </row>
    <row r="55" spans="1:45" s="139" customFormat="1" x14ac:dyDescent="0.2">
      <c r="A55" s="237" t="s">
        <v>261</v>
      </c>
      <c r="C55" s="159"/>
      <c r="D55" s="159" t="s">
        <v>48</v>
      </c>
      <c r="F55" s="140"/>
      <c r="G55" s="122" t="e">
        <f>'ЗП админ персонал'!$K$6</f>
        <v>#DIV/0!</v>
      </c>
      <c r="H55" s="141"/>
      <c r="I55" s="142" t="e">
        <f t="shared" si="13"/>
        <v>#DIV/0!</v>
      </c>
      <c r="J55" s="122" t="e">
        <f>'ЗП админ персонал'!$Q$6</f>
        <v>#DIV/0!</v>
      </c>
      <c r="K55" s="141"/>
      <c r="L55" s="142" t="e">
        <f t="shared" si="14"/>
        <v>#DIV/0!</v>
      </c>
      <c r="M55" s="122" t="e">
        <f>'ЗП админ персонал'!$W$6</f>
        <v>#DIV/0!</v>
      </c>
      <c r="N55" s="141"/>
      <c r="O55" s="142" t="e">
        <f t="shared" si="15"/>
        <v>#DIV/0!</v>
      </c>
      <c r="P55" s="122" t="e">
        <f>'ЗП админ персонал'!$AC$6</f>
        <v>#DIV/0!</v>
      </c>
      <c r="Q55" s="141"/>
      <c r="R55" s="142" t="e">
        <f t="shared" si="16"/>
        <v>#DIV/0!</v>
      </c>
      <c r="S55" s="122" t="e">
        <f>'ЗП админ персонал'!$AI$6</f>
        <v>#DIV/0!</v>
      </c>
      <c r="T55" s="141"/>
      <c r="U55" s="142" t="e">
        <f t="shared" si="17"/>
        <v>#DIV/0!</v>
      </c>
      <c r="V55" s="122" t="e">
        <f>'ЗП админ персонал'!$AO$6</f>
        <v>#DIV/0!</v>
      </c>
      <c r="W55" s="141"/>
      <c r="X55" s="142" t="e">
        <f t="shared" si="18"/>
        <v>#DIV/0!</v>
      </c>
      <c r="Y55" s="122" t="e">
        <f>'ЗП админ персонал'!$AU$6</f>
        <v>#DIV/0!</v>
      </c>
      <c r="Z55" s="141"/>
      <c r="AA55" s="142" t="e">
        <f t="shared" si="19"/>
        <v>#DIV/0!</v>
      </c>
      <c r="AB55" s="122" t="e">
        <f>'ЗП админ персонал'!$BA$6</f>
        <v>#DIV/0!</v>
      </c>
      <c r="AC55" s="141"/>
      <c r="AD55" s="142" t="e">
        <f t="shared" si="20"/>
        <v>#DIV/0!</v>
      </c>
      <c r="AE55" s="122" t="e">
        <f>'ЗП админ персонал'!$BG$6</f>
        <v>#DIV/0!</v>
      </c>
      <c r="AF55" s="141"/>
      <c r="AG55" s="142" t="e">
        <f t="shared" si="21"/>
        <v>#DIV/0!</v>
      </c>
      <c r="AH55" s="122" t="e">
        <f>'ЗП админ персонал'!$BM$6</f>
        <v>#DIV/0!</v>
      </c>
      <c r="AI55" s="141"/>
      <c r="AJ55" s="142" t="e">
        <f t="shared" si="22"/>
        <v>#DIV/0!</v>
      </c>
      <c r="AK55" s="122" t="e">
        <f>'ЗП админ персонал'!$BS$6</f>
        <v>#DIV/0!</v>
      </c>
      <c r="AL55" s="141"/>
      <c r="AM55" s="142" t="e">
        <f t="shared" si="23"/>
        <v>#DIV/0!</v>
      </c>
      <c r="AN55" s="122" t="e">
        <f>'ЗП админ персонал'!$BY$6</f>
        <v>#DIV/0!</v>
      </c>
      <c r="AO55" s="141"/>
      <c r="AP55" s="142" t="e">
        <f t="shared" si="24"/>
        <v>#DIV/0!</v>
      </c>
      <c r="AQ55" s="122" t="e">
        <f t="shared" si="25"/>
        <v>#DIV/0!</v>
      </c>
      <c r="AR55" s="141">
        <f t="shared" si="25"/>
        <v>0</v>
      </c>
      <c r="AS55" s="142" t="e">
        <f t="shared" si="25"/>
        <v>#DIV/0!</v>
      </c>
    </row>
    <row r="56" spans="1:45" s="130" customFormat="1" x14ac:dyDescent="0.2">
      <c r="A56" s="230"/>
      <c r="C56" s="235"/>
      <c r="D56" s="235" t="s">
        <v>49</v>
      </c>
      <c r="F56" s="231"/>
      <c r="G56" s="232"/>
      <c r="H56" s="233"/>
      <c r="I56" s="234">
        <f t="shared" si="13"/>
        <v>0</v>
      </c>
      <c r="J56" s="232"/>
      <c r="K56" s="233"/>
      <c r="L56" s="234">
        <f t="shared" si="14"/>
        <v>0</v>
      </c>
      <c r="M56" s="232"/>
      <c r="N56" s="233"/>
      <c r="O56" s="234">
        <f t="shared" si="15"/>
        <v>0</v>
      </c>
      <c r="P56" s="232"/>
      <c r="Q56" s="233"/>
      <c r="R56" s="234">
        <f t="shared" si="16"/>
        <v>0</v>
      </c>
      <c r="S56" s="232"/>
      <c r="T56" s="233"/>
      <c r="U56" s="234">
        <f t="shared" si="17"/>
        <v>0</v>
      </c>
      <c r="V56" s="232"/>
      <c r="W56" s="233"/>
      <c r="X56" s="234">
        <f t="shared" si="18"/>
        <v>0</v>
      </c>
      <c r="Y56" s="232"/>
      <c r="Z56" s="233"/>
      <c r="AA56" s="234">
        <f t="shared" si="19"/>
        <v>0</v>
      </c>
      <c r="AB56" s="232"/>
      <c r="AC56" s="233"/>
      <c r="AD56" s="234">
        <f t="shared" si="20"/>
        <v>0</v>
      </c>
      <c r="AE56" s="232"/>
      <c r="AF56" s="233"/>
      <c r="AG56" s="234">
        <f t="shared" si="21"/>
        <v>0</v>
      </c>
      <c r="AH56" s="232"/>
      <c r="AI56" s="233"/>
      <c r="AJ56" s="234">
        <f t="shared" si="22"/>
        <v>0</v>
      </c>
      <c r="AK56" s="232"/>
      <c r="AL56" s="233"/>
      <c r="AM56" s="234">
        <f t="shared" si="23"/>
        <v>0</v>
      </c>
      <c r="AN56" s="232"/>
      <c r="AO56" s="233"/>
      <c r="AP56" s="234">
        <f t="shared" si="24"/>
        <v>0</v>
      </c>
      <c r="AQ56" s="232">
        <f t="shared" si="25"/>
        <v>0</v>
      </c>
      <c r="AR56" s="233">
        <f t="shared" si="25"/>
        <v>0</v>
      </c>
      <c r="AS56" s="234">
        <f t="shared" si="25"/>
        <v>0</v>
      </c>
    </row>
    <row r="57" spans="1:45" s="146" customFormat="1" x14ac:dyDescent="0.2">
      <c r="A57" s="197"/>
      <c r="C57" s="146" t="s">
        <v>69</v>
      </c>
      <c r="F57" s="161"/>
      <c r="G57" s="34" t="e">
        <f>SUM(G58:G59)</f>
        <v>#DIV/0!</v>
      </c>
      <c r="H57" s="147">
        <f>SUM(H58:H59)</f>
        <v>0</v>
      </c>
      <c r="I57" s="137" t="e">
        <f t="shared" si="13"/>
        <v>#DIV/0!</v>
      </c>
      <c r="J57" s="34" t="e">
        <f>SUM(J58:J59)</f>
        <v>#DIV/0!</v>
      </c>
      <c r="K57" s="147">
        <f>SUM(K58:K59)</f>
        <v>0</v>
      </c>
      <c r="L57" s="137" t="e">
        <f t="shared" si="14"/>
        <v>#DIV/0!</v>
      </c>
      <c r="M57" s="34" t="e">
        <f>SUM(M58:M59)</f>
        <v>#DIV/0!</v>
      </c>
      <c r="N57" s="147">
        <f>SUM(N58:N59)</f>
        <v>0</v>
      </c>
      <c r="O57" s="137" t="e">
        <f t="shared" si="15"/>
        <v>#DIV/0!</v>
      </c>
      <c r="P57" s="34" t="e">
        <f>SUM(P58:P59)</f>
        <v>#DIV/0!</v>
      </c>
      <c r="Q57" s="147">
        <f>SUM(Q58:Q59)</f>
        <v>0</v>
      </c>
      <c r="R57" s="137" t="e">
        <f t="shared" si="16"/>
        <v>#DIV/0!</v>
      </c>
      <c r="S57" s="34" t="e">
        <f>SUM(S58:S59)</f>
        <v>#DIV/0!</v>
      </c>
      <c r="T57" s="147">
        <f>SUM(T58:T59)</f>
        <v>0</v>
      </c>
      <c r="U57" s="137" t="e">
        <f t="shared" si="17"/>
        <v>#DIV/0!</v>
      </c>
      <c r="V57" s="34" t="e">
        <f>SUM(V58:V59)</f>
        <v>#DIV/0!</v>
      </c>
      <c r="W57" s="147">
        <f>SUM(W58:W59)</f>
        <v>0</v>
      </c>
      <c r="X57" s="137" t="e">
        <f t="shared" si="18"/>
        <v>#DIV/0!</v>
      </c>
      <c r="Y57" s="34" t="e">
        <f>SUM(Y58:Y59)</f>
        <v>#DIV/0!</v>
      </c>
      <c r="Z57" s="147">
        <f>SUM(Z58:Z59)</f>
        <v>0</v>
      </c>
      <c r="AA57" s="137" t="e">
        <f t="shared" si="19"/>
        <v>#DIV/0!</v>
      </c>
      <c r="AB57" s="34" t="e">
        <f>SUM(AB58:AB59)</f>
        <v>#DIV/0!</v>
      </c>
      <c r="AC57" s="147">
        <f>SUM(AC58:AC59)</f>
        <v>0</v>
      </c>
      <c r="AD57" s="137" t="e">
        <f t="shared" si="20"/>
        <v>#DIV/0!</v>
      </c>
      <c r="AE57" s="34" t="e">
        <f>SUM(AE58:AE59)</f>
        <v>#DIV/0!</v>
      </c>
      <c r="AF57" s="147">
        <f>SUM(AF58:AF59)</f>
        <v>0</v>
      </c>
      <c r="AG57" s="137" t="e">
        <f t="shared" si="21"/>
        <v>#DIV/0!</v>
      </c>
      <c r="AH57" s="34" t="e">
        <f>SUM(AH58:AH59)</f>
        <v>#DIV/0!</v>
      </c>
      <c r="AI57" s="147">
        <f>SUM(AI58:AI59)</f>
        <v>0</v>
      </c>
      <c r="AJ57" s="137" t="e">
        <f t="shared" si="22"/>
        <v>#DIV/0!</v>
      </c>
      <c r="AK57" s="34" t="e">
        <f>SUM(AK58:AK59)</f>
        <v>#DIV/0!</v>
      </c>
      <c r="AL57" s="147">
        <f>SUM(AL58:AL59)</f>
        <v>0</v>
      </c>
      <c r="AM57" s="137" t="e">
        <f t="shared" si="23"/>
        <v>#DIV/0!</v>
      </c>
      <c r="AN57" s="34" t="e">
        <f>SUM(AN58:AN59)</f>
        <v>#DIV/0!</v>
      </c>
      <c r="AO57" s="147">
        <f>SUM(AO58:AO59)</f>
        <v>0</v>
      </c>
      <c r="AP57" s="137" t="e">
        <f t="shared" si="24"/>
        <v>#DIV/0!</v>
      </c>
      <c r="AQ57" s="207" t="e">
        <f t="shared" si="25"/>
        <v>#DIV/0!</v>
      </c>
      <c r="AR57" s="208">
        <f t="shared" si="25"/>
        <v>0</v>
      </c>
      <c r="AS57" s="209" t="e">
        <f t="shared" si="25"/>
        <v>#DIV/0!</v>
      </c>
    </row>
    <row r="58" spans="1:45" s="139" customFormat="1" x14ac:dyDescent="0.2">
      <c r="A58" s="237" t="s">
        <v>69</v>
      </c>
      <c r="D58" s="159" t="s">
        <v>70</v>
      </c>
      <c r="F58" s="140"/>
      <c r="G58" s="122" t="e">
        <f>Аренда!$D$6</f>
        <v>#DIV/0!</v>
      </c>
      <c r="H58" s="141"/>
      <c r="I58" s="142" t="e">
        <f t="shared" si="13"/>
        <v>#DIV/0!</v>
      </c>
      <c r="J58" s="122" t="e">
        <f>Аренда!$E$6</f>
        <v>#DIV/0!</v>
      </c>
      <c r="K58" s="141"/>
      <c r="L58" s="142" t="e">
        <f t="shared" si="14"/>
        <v>#DIV/0!</v>
      </c>
      <c r="M58" s="122" t="e">
        <f>Аренда!$F$6</f>
        <v>#DIV/0!</v>
      </c>
      <c r="N58" s="141"/>
      <c r="O58" s="142" t="e">
        <f t="shared" si="15"/>
        <v>#DIV/0!</v>
      </c>
      <c r="P58" s="122" t="e">
        <f>Аренда!$G$6</f>
        <v>#DIV/0!</v>
      </c>
      <c r="Q58" s="141"/>
      <c r="R58" s="142" t="e">
        <f t="shared" si="16"/>
        <v>#DIV/0!</v>
      </c>
      <c r="S58" s="122" t="e">
        <f>Аренда!$H$6</f>
        <v>#DIV/0!</v>
      </c>
      <c r="T58" s="141"/>
      <c r="U58" s="142" t="e">
        <f t="shared" si="17"/>
        <v>#DIV/0!</v>
      </c>
      <c r="V58" s="122" t="e">
        <f>Аренда!$I$6</f>
        <v>#DIV/0!</v>
      </c>
      <c r="W58" s="141"/>
      <c r="X58" s="142" t="e">
        <f t="shared" si="18"/>
        <v>#DIV/0!</v>
      </c>
      <c r="Y58" s="122" t="e">
        <f>Аренда!$J$6</f>
        <v>#DIV/0!</v>
      </c>
      <c r="Z58" s="141"/>
      <c r="AA58" s="142" t="e">
        <f t="shared" si="19"/>
        <v>#DIV/0!</v>
      </c>
      <c r="AB58" s="122" t="e">
        <f>Аренда!$K$6</f>
        <v>#DIV/0!</v>
      </c>
      <c r="AC58" s="141"/>
      <c r="AD58" s="142" t="e">
        <f t="shared" si="20"/>
        <v>#DIV/0!</v>
      </c>
      <c r="AE58" s="122" t="e">
        <f>Аренда!$L$6</f>
        <v>#DIV/0!</v>
      </c>
      <c r="AF58" s="141"/>
      <c r="AG58" s="142" t="e">
        <f t="shared" si="21"/>
        <v>#DIV/0!</v>
      </c>
      <c r="AH58" s="122" t="e">
        <f>Аренда!$M$6</f>
        <v>#DIV/0!</v>
      </c>
      <c r="AI58" s="141"/>
      <c r="AJ58" s="142" t="e">
        <f t="shared" si="22"/>
        <v>#DIV/0!</v>
      </c>
      <c r="AK58" s="122" t="e">
        <f>Аренда!$N$6</f>
        <v>#DIV/0!</v>
      </c>
      <c r="AL58" s="141"/>
      <c r="AM58" s="142" t="e">
        <f t="shared" si="23"/>
        <v>#DIV/0!</v>
      </c>
      <c r="AN58" s="122" t="e">
        <f>Аренда!$O$6</f>
        <v>#DIV/0!</v>
      </c>
      <c r="AO58" s="141"/>
      <c r="AP58" s="142" t="e">
        <f t="shared" si="24"/>
        <v>#DIV/0!</v>
      </c>
      <c r="AQ58" s="122" t="e">
        <f t="shared" si="25"/>
        <v>#DIV/0!</v>
      </c>
      <c r="AR58" s="141">
        <f t="shared" si="25"/>
        <v>0</v>
      </c>
      <c r="AS58" s="142" t="e">
        <f t="shared" si="25"/>
        <v>#DIV/0!</v>
      </c>
    </row>
    <row r="59" spans="1:45" x14ac:dyDescent="0.2">
      <c r="A59" s="194"/>
      <c r="D59" s="160" t="s">
        <v>71</v>
      </c>
      <c r="F59" s="126"/>
      <c r="G59" s="143"/>
      <c r="H59" s="144"/>
      <c r="I59" s="145">
        <f t="shared" si="13"/>
        <v>0</v>
      </c>
      <c r="J59" s="143"/>
      <c r="K59" s="144"/>
      <c r="L59" s="145">
        <f t="shared" si="14"/>
        <v>0</v>
      </c>
      <c r="M59" s="143"/>
      <c r="N59" s="144"/>
      <c r="O59" s="145">
        <f t="shared" si="15"/>
        <v>0</v>
      </c>
      <c r="P59" s="143"/>
      <c r="Q59" s="144"/>
      <c r="R59" s="145">
        <f t="shared" si="16"/>
        <v>0</v>
      </c>
      <c r="S59" s="143"/>
      <c r="T59" s="144"/>
      <c r="U59" s="145">
        <f t="shared" si="17"/>
        <v>0</v>
      </c>
      <c r="V59" s="143"/>
      <c r="W59" s="144"/>
      <c r="X59" s="145">
        <f t="shared" si="18"/>
        <v>0</v>
      </c>
      <c r="Y59" s="143"/>
      <c r="Z59" s="144"/>
      <c r="AA59" s="145">
        <f t="shared" si="19"/>
        <v>0</v>
      </c>
      <c r="AB59" s="143"/>
      <c r="AC59" s="144"/>
      <c r="AD59" s="145">
        <f t="shared" si="20"/>
        <v>0</v>
      </c>
      <c r="AE59" s="143"/>
      <c r="AF59" s="144"/>
      <c r="AG59" s="145">
        <f t="shared" si="21"/>
        <v>0</v>
      </c>
      <c r="AH59" s="143"/>
      <c r="AI59" s="144"/>
      <c r="AJ59" s="145">
        <f t="shared" si="22"/>
        <v>0</v>
      </c>
      <c r="AK59" s="143"/>
      <c r="AL59" s="144"/>
      <c r="AM59" s="145">
        <f t="shared" si="23"/>
        <v>0</v>
      </c>
      <c r="AN59" s="143"/>
      <c r="AO59" s="144"/>
      <c r="AP59" s="145">
        <f t="shared" si="24"/>
        <v>0</v>
      </c>
      <c r="AQ59" s="210">
        <f t="shared" si="25"/>
        <v>0</v>
      </c>
      <c r="AR59" s="211">
        <f t="shared" si="25"/>
        <v>0</v>
      </c>
      <c r="AS59" s="212">
        <f t="shared" si="25"/>
        <v>0</v>
      </c>
    </row>
    <row r="60" spans="1:45" s="146" customFormat="1" x14ac:dyDescent="0.2">
      <c r="A60" s="197"/>
      <c r="C60" s="162" t="s">
        <v>72</v>
      </c>
      <c r="D60" s="163"/>
      <c r="E60" s="163"/>
      <c r="F60" s="164"/>
      <c r="G60" s="34">
        <f>SUM(G61:G62)</f>
        <v>0</v>
      </c>
      <c r="H60" s="147">
        <f>SUM(H61:H62)</f>
        <v>0</v>
      </c>
      <c r="I60" s="137">
        <f t="shared" si="13"/>
        <v>0</v>
      </c>
      <c r="J60" s="34">
        <f>SUM(J61:J62)</f>
        <v>0</v>
      </c>
      <c r="K60" s="147">
        <f>SUM(K61:K62)</f>
        <v>0</v>
      </c>
      <c r="L60" s="137">
        <f t="shared" si="14"/>
        <v>0</v>
      </c>
      <c r="M60" s="34">
        <f>SUM(M61:M62)</f>
        <v>0</v>
      </c>
      <c r="N60" s="147">
        <f>SUM(N61:N62)</f>
        <v>0</v>
      </c>
      <c r="O60" s="137">
        <f t="shared" si="15"/>
        <v>0</v>
      </c>
      <c r="P60" s="34">
        <f>SUM(P61:P62)</f>
        <v>0</v>
      </c>
      <c r="Q60" s="147">
        <f>SUM(Q61:Q62)</f>
        <v>0</v>
      </c>
      <c r="R60" s="137">
        <f t="shared" si="16"/>
        <v>0</v>
      </c>
      <c r="S60" s="34">
        <f>SUM(S61:S62)</f>
        <v>0</v>
      </c>
      <c r="T60" s="147">
        <f>SUM(T61:T62)</f>
        <v>0</v>
      </c>
      <c r="U60" s="137">
        <f t="shared" si="17"/>
        <v>0</v>
      </c>
      <c r="V60" s="34">
        <f>SUM(V61:V62)</f>
        <v>0</v>
      </c>
      <c r="W60" s="147">
        <f>SUM(W61:W62)</f>
        <v>0</v>
      </c>
      <c r="X60" s="137">
        <f t="shared" si="18"/>
        <v>0</v>
      </c>
      <c r="Y60" s="34">
        <f>SUM(Y61:Y62)</f>
        <v>0</v>
      </c>
      <c r="Z60" s="147">
        <f>SUM(Z61:Z62)</f>
        <v>0</v>
      </c>
      <c r="AA60" s="137">
        <f t="shared" si="19"/>
        <v>0</v>
      </c>
      <c r="AB60" s="34">
        <f>SUM(AB61:AB62)</f>
        <v>0</v>
      </c>
      <c r="AC60" s="147">
        <f>SUM(AC61:AC62)</f>
        <v>0</v>
      </c>
      <c r="AD60" s="137">
        <f t="shared" si="20"/>
        <v>0</v>
      </c>
      <c r="AE60" s="34">
        <f>SUM(AE61:AE62)</f>
        <v>0</v>
      </c>
      <c r="AF60" s="147">
        <f>SUM(AF61:AF62)</f>
        <v>0</v>
      </c>
      <c r="AG60" s="137">
        <f t="shared" si="21"/>
        <v>0</v>
      </c>
      <c r="AH60" s="34">
        <f>SUM(AH61:AH62)</f>
        <v>0</v>
      </c>
      <c r="AI60" s="147">
        <f>SUM(AI61:AI62)</f>
        <v>0</v>
      </c>
      <c r="AJ60" s="137">
        <f t="shared" si="22"/>
        <v>0</v>
      </c>
      <c r="AK60" s="34">
        <f>SUM(AK61:AK62)</f>
        <v>0</v>
      </c>
      <c r="AL60" s="147">
        <f>SUM(AL61:AL62)</f>
        <v>0</v>
      </c>
      <c r="AM60" s="137">
        <f t="shared" si="23"/>
        <v>0</v>
      </c>
      <c r="AN60" s="34">
        <f>SUM(AN61:AN62)</f>
        <v>0</v>
      </c>
      <c r="AO60" s="147">
        <f>SUM(AO61:AO62)</f>
        <v>0</v>
      </c>
      <c r="AP60" s="137">
        <f t="shared" si="24"/>
        <v>0</v>
      </c>
      <c r="AQ60" s="207">
        <f t="shared" si="25"/>
        <v>0</v>
      </c>
      <c r="AR60" s="208">
        <f t="shared" si="25"/>
        <v>0</v>
      </c>
      <c r="AS60" s="209">
        <f t="shared" si="25"/>
        <v>0</v>
      </c>
    </row>
    <row r="61" spans="1:45" x14ac:dyDescent="0.2">
      <c r="A61" s="194"/>
      <c r="D61" s="160" t="s">
        <v>73</v>
      </c>
      <c r="F61" s="126"/>
      <c r="G61" s="143"/>
      <c r="H61" s="144"/>
      <c r="I61" s="145">
        <f t="shared" si="13"/>
        <v>0</v>
      </c>
      <c r="J61" s="143"/>
      <c r="K61" s="144"/>
      <c r="L61" s="145">
        <f t="shared" si="14"/>
        <v>0</v>
      </c>
      <c r="M61" s="143"/>
      <c r="N61" s="144"/>
      <c r="O61" s="145">
        <f t="shared" si="15"/>
        <v>0</v>
      </c>
      <c r="P61" s="143"/>
      <c r="Q61" s="144"/>
      <c r="R61" s="145">
        <f t="shared" si="16"/>
        <v>0</v>
      </c>
      <c r="S61" s="143"/>
      <c r="T61" s="144"/>
      <c r="U61" s="145">
        <f t="shared" si="17"/>
        <v>0</v>
      </c>
      <c r="V61" s="143"/>
      <c r="W61" s="144"/>
      <c r="X61" s="145">
        <f t="shared" si="18"/>
        <v>0</v>
      </c>
      <c r="Y61" s="143"/>
      <c r="Z61" s="144"/>
      <c r="AA61" s="145">
        <f t="shared" si="19"/>
        <v>0</v>
      </c>
      <c r="AB61" s="143"/>
      <c r="AC61" s="144"/>
      <c r="AD61" s="145">
        <f t="shared" si="20"/>
        <v>0</v>
      </c>
      <c r="AE61" s="143"/>
      <c r="AF61" s="144"/>
      <c r="AG61" s="145">
        <f t="shared" si="21"/>
        <v>0</v>
      </c>
      <c r="AH61" s="143"/>
      <c r="AI61" s="144"/>
      <c r="AJ61" s="145">
        <f t="shared" si="22"/>
        <v>0</v>
      </c>
      <c r="AK61" s="143"/>
      <c r="AL61" s="144"/>
      <c r="AM61" s="145">
        <f t="shared" si="23"/>
        <v>0</v>
      </c>
      <c r="AN61" s="143"/>
      <c r="AO61" s="144"/>
      <c r="AP61" s="145">
        <f t="shared" si="24"/>
        <v>0</v>
      </c>
      <c r="AQ61" s="210">
        <f t="shared" si="25"/>
        <v>0</v>
      </c>
      <c r="AR61" s="211">
        <f t="shared" si="25"/>
        <v>0</v>
      </c>
      <c r="AS61" s="212">
        <f t="shared" si="25"/>
        <v>0</v>
      </c>
    </row>
    <row r="62" spans="1:45" x14ac:dyDescent="0.2">
      <c r="A62" s="194"/>
      <c r="D62" s="160" t="s">
        <v>74</v>
      </c>
      <c r="F62" s="126"/>
      <c r="G62" s="143"/>
      <c r="H62" s="144"/>
      <c r="I62" s="145">
        <f t="shared" si="13"/>
        <v>0</v>
      </c>
      <c r="J62" s="143"/>
      <c r="K62" s="144"/>
      <c r="L62" s="145">
        <f t="shared" si="14"/>
        <v>0</v>
      </c>
      <c r="M62" s="143"/>
      <c r="N62" s="144"/>
      <c r="O62" s="145">
        <f t="shared" si="15"/>
        <v>0</v>
      </c>
      <c r="P62" s="143"/>
      <c r="Q62" s="144"/>
      <c r="R62" s="145">
        <f t="shared" si="16"/>
        <v>0</v>
      </c>
      <c r="S62" s="143"/>
      <c r="T62" s="144"/>
      <c r="U62" s="145">
        <f t="shared" si="17"/>
        <v>0</v>
      </c>
      <c r="V62" s="143"/>
      <c r="W62" s="144"/>
      <c r="X62" s="145">
        <f t="shared" si="18"/>
        <v>0</v>
      </c>
      <c r="Y62" s="143"/>
      <c r="Z62" s="144"/>
      <c r="AA62" s="145">
        <f t="shared" si="19"/>
        <v>0</v>
      </c>
      <c r="AB62" s="143"/>
      <c r="AC62" s="144"/>
      <c r="AD62" s="145">
        <f t="shared" si="20"/>
        <v>0</v>
      </c>
      <c r="AE62" s="143"/>
      <c r="AF62" s="144"/>
      <c r="AG62" s="145">
        <f t="shared" si="21"/>
        <v>0</v>
      </c>
      <c r="AH62" s="143"/>
      <c r="AI62" s="144"/>
      <c r="AJ62" s="145">
        <f t="shared" si="22"/>
        <v>0</v>
      </c>
      <c r="AK62" s="143"/>
      <c r="AL62" s="144"/>
      <c r="AM62" s="145">
        <f t="shared" si="23"/>
        <v>0</v>
      </c>
      <c r="AN62" s="143"/>
      <c r="AO62" s="144"/>
      <c r="AP62" s="145">
        <f t="shared" si="24"/>
        <v>0</v>
      </c>
      <c r="AQ62" s="210">
        <f t="shared" si="25"/>
        <v>0</v>
      </c>
      <c r="AR62" s="211">
        <f t="shared" si="25"/>
        <v>0</v>
      </c>
      <c r="AS62" s="212">
        <f t="shared" si="25"/>
        <v>0</v>
      </c>
    </row>
    <row r="63" spans="1:45" s="146" customFormat="1" x14ac:dyDescent="0.2">
      <c r="A63" s="197"/>
      <c r="C63" s="146" t="s">
        <v>75</v>
      </c>
      <c r="F63" s="161"/>
      <c r="G63" s="34" t="e">
        <f>SUM(G64:G66)</f>
        <v>#DIV/0!</v>
      </c>
      <c r="H63" s="147">
        <f>SUM(H64:H66)</f>
        <v>0</v>
      </c>
      <c r="I63" s="137" t="e">
        <f t="shared" si="13"/>
        <v>#DIV/0!</v>
      </c>
      <c r="J63" s="34" t="e">
        <f>SUM(J64:J66)</f>
        <v>#DIV/0!</v>
      </c>
      <c r="K63" s="147">
        <f>SUM(K64:K66)</f>
        <v>0</v>
      </c>
      <c r="L63" s="137" t="e">
        <f t="shared" si="14"/>
        <v>#DIV/0!</v>
      </c>
      <c r="M63" s="34" t="e">
        <f>SUM(M64:M66)</f>
        <v>#DIV/0!</v>
      </c>
      <c r="N63" s="147">
        <f>SUM(N64:N66)</f>
        <v>0</v>
      </c>
      <c r="O63" s="137" t="e">
        <f t="shared" si="15"/>
        <v>#DIV/0!</v>
      </c>
      <c r="P63" s="34" t="e">
        <f>SUM(P64:P66)</f>
        <v>#DIV/0!</v>
      </c>
      <c r="Q63" s="147">
        <f>SUM(Q64:Q66)</f>
        <v>0</v>
      </c>
      <c r="R63" s="137" t="e">
        <f t="shared" si="16"/>
        <v>#DIV/0!</v>
      </c>
      <c r="S63" s="34" t="e">
        <f>SUM(S64:S66)</f>
        <v>#DIV/0!</v>
      </c>
      <c r="T63" s="147">
        <f>SUM(T64:T66)</f>
        <v>0</v>
      </c>
      <c r="U63" s="137" t="e">
        <f t="shared" si="17"/>
        <v>#DIV/0!</v>
      </c>
      <c r="V63" s="34" t="e">
        <f>SUM(V64:V66)</f>
        <v>#DIV/0!</v>
      </c>
      <c r="W63" s="147">
        <f>SUM(W64:W66)</f>
        <v>0</v>
      </c>
      <c r="X63" s="137" t="e">
        <f t="shared" si="18"/>
        <v>#DIV/0!</v>
      </c>
      <c r="Y63" s="34" t="e">
        <f>SUM(Y64:Y66)</f>
        <v>#DIV/0!</v>
      </c>
      <c r="Z63" s="147">
        <f>SUM(Z64:Z66)</f>
        <v>0</v>
      </c>
      <c r="AA63" s="137" t="e">
        <f t="shared" si="19"/>
        <v>#DIV/0!</v>
      </c>
      <c r="AB63" s="34" t="e">
        <f>SUM(AB64:AB66)</f>
        <v>#DIV/0!</v>
      </c>
      <c r="AC63" s="147">
        <f>SUM(AC64:AC66)</f>
        <v>0</v>
      </c>
      <c r="AD63" s="137" t="e">
        <f t="shared" si="20"/>
        <v>#DIV/0!</v>
      </c>
      <c r="AE63" s="34" t="e">
        <f>SUM(AE64:AE66)</f>
        <v>#DIV/0!</v>
      </c>
      <c r="AF63" s="147">
        <f>SUM(AF64:AF66)</f>
        <v>0</v>
      </c>
      <c r="AG63" s="137" t="e">
        <f t="shared" si="21"/>
        <v>#DIV/0!</v>
      </c>
      <c r="AH63" s="34" t="e">
        <f>SUM(AH64:AH66)</f>
        <v>#DIV/0!</v>
      </c>
      <c r="AI63" s="147">
        <f>SUM(AI64:AI66)</f>
        <v>0</v>
      </c>
      <c r="AJ63" s="137" t="e">
        <f t="shared" si="22"/>
        <v>#DIV/0!</v>
      </c>
      <c r="AK63" s="34" t="e">
        <f>SUM(AK64:AK66)</f>
        <v>#DIV/0!</v>
      </c>
      <c r="AL63" s="147">
        <f>SUM(AL64:AL66)</f>
        <v>0</v>
      </c>
      <c r="AM63" s="137" t="e">
        <f t="shared" si="23"/>
        <v>#DIV/0!</v>
      </c>
      <c r="AN63" s="34" t="e">
        <f>SUM(AN64:AN66)</f>
        <v>#DIV/0!</v>
      </c>
      <c r="AO63" s="147">
        <f>SUM(AO64:AO66)</f>
        <v>0</v>
      </c>
      <c r="AP63" s="137" t="e">
        <f t="shared" si="24"/>
        <v>#DIV/0!</v>
      </c>
      <c r="AQ63" s="207" t="e">
        <f t="shared" si="25"/>
        <v>#DIV/0!</v>
      </c>
      <c r="AR63" s="208">
        <f t="shared" si="25"/>
        <v>0</v>
      </c>
      <c r="AS63" s="209" t="e">
        <f t="shared" si="25"/>
        <v>#DIV/0!</v>
      </c>
    </row>
    <row r="64" spans="1:45" s="139" customFormat="1" x14ac:dyDescent="0.2">
      <c r="A64" s="237" t="s">
        <v>69</v>
      </c>
      <c r="D64" s="159" t="s">
        <v>76</v>
      </c>
      <c r="F64" s="140"/>
      <c r="G64" s="122" t="e">
        <f>Аренда!$D$18</f>
        <v>#DIV/0!</v>
      </c>
      <c r="H64" s="141"/>
      <c r="I64" s="142" t="e">
        <f>G64-H64</f>
        <v>#DIV/0!</v>
      </c>
      <c r="J64" s="122" t="e">
        <f>Аренда!$E$18</f>
        <v>#DIV/0!</v>
      </c>
      <c r="K64" s="141"/>
      <c r="L64" s="142" t="e">
        <f>J64-K64</f>
        <v>#DIV/0!</v>
      </c>
      <c r="M64" s="122" t="e">
        <f>Аренда!$F$18</f>
        <v>#DIV/0!</v>
      </c>
      <c r="N64" s="141"/>
      <c r="O64" s="142" t="e">
        <f>M64-N64</f>
        <v>#DIV/0!</v>
      </c>
      <c r="P64" s="122" t="e">
        <f>Аренда!$G$18</f>
        <v>#DIV/0!</v>
      </c>
      <c r="Q64" s="141"/>
      <c r="R64" s="142" t="e">
        <f>P64-Q64</f>
        <v>#DIV/0!</v>
      </c>
      <c r="S64" s="122" t="e">
        <f>Аренда!$H$18</f>
        <v>#DIV/0!</v>
      </c>
      <c r="T64" s="141"/>
      <c r="U64" s="142" t="e">
        <f>S64-T64</f>
        <v>#DIV/0!</v>
      </c>
      <c r="V64" s="122" t="e">
        <f>Аренда!$I$18</f>
        <v>#DIV/0!</v>
      </c>
      <c r="W64" s="141"/>
      <c r="X64" s="142" t="e">
        <f>V64-W64</f>
        <v>#DIV/0!</v>
      </c>
      <c r="Y64" s="122" t="e">
        <f>Аренда!$J$18</f>
        <v>#DIV/0!</v>
      </c>
      <c r="Z64" s="141"/>
      <c r="AA64" s="142" t="e">
        <f>Y64-Z64</f>
        <v>#DIV/0!</v>
      </c>
      <c r="AB64" s="122" t="e">
        <f>Аренда!$K$18</f>
        <v>#DIV/0!</v>
      </c>
      <c r="AC64" s="141"/>
      <c r="AD64" s="142" t="e">
        <f>AB64-AC64</f>
        <v>#DIV/0!</v>
      </c>
      <c r="AE64" s="122" t="e">
        <f>Аренда!$L$18</f>
        <v>#DIV/0!</v>
      </c>
      <c r="AF64" s="141"/>
      <c r="AG64" s="142" t="e">
        <f>AE64-AF64</f>
        <v>#DIV/0!</v>
      </c>
      <c r="AH64" s="122" t="e">
        <f>Аренда!$M$18</f>
        <v>#DIV/0!</v>
      </c>
      <c r="AI64" s="141"/>
      <c r="AJ64" s="142" t="e">
        <f>AH64-AI64</f>
        <v>#DIV/0!</v>
      </c>
      <c r="AK64" s="122" t="e">
        <f>Аренда!$N$18</f>
        <v>#DIV/0!</v>
      </c>
      <c r="AL64" s="141"/>
      <c r="AM64" s="142" t="e">
        <f>AK64-AL64</f>
        <v>#DIV/0!</v>
      </c>
      <c r="AN64" s="122" t="e">
        <f>Аренда!$O$18</f>
        <v>#DIV/0!</v>
      </c>
      <c r="AO64" s="141"/>
      <c r="AP64" s="142" t="e">
        <f>AN64-AO64</f>
        <v>#DIV/0!</v>
      </c>
      <c r="AQ64" s="122" t="e">
        <f t="shared" si="25"/>
        <v>#DIV/0!</v>
      </c>
      <c r="AR64" s="141">
        <f t="shared" si="25"/>
        <v>0</v>
      </c>
      <c r="AS64" s="142" t="e">
        <f t="shared" si="25"/>
        <v>#DIV/0!</v>
      </c>
    </row>
    <row r="65" spans="1:45" s="139" customFormat="1" x14ac:dyDescent="0.2">
      <c r="A65" s="237" t="s">
        <v>69</v>
      </c>
      <c r="D65" s="159" t="s">
        <v>77</v>
      </c>
      <c r="F65" s="140"/>
      <c r="G65" s="122" t="e">
        <f>Аренда!$D$17</f>
        <v>#DIV/0!</v>
      </c>
      <c r="H65" s="141"/>
      <c r="I65" s="142" t="e">
        <f>G65-H65</f>
        <v>#DIV/0!</v>
      </c>
      <c r="J65" s="122" t="e">
        <f>Аренда!$E$17</f>
        <v>#DIV/0!</v>
      </c>
      <c r="K65" s="141"/>
      <c r="L65" s="142" t="e">
        <f>J65-K65</f>
        <v>#DIV/0!</v>
      </c>
      <c r="M65" s="122" t="e">
        <f>Аренда!$F$17</f>
        <v>#DIV/0!</v>
      </c>
      <c r="N65" s="141"/>
      <c r="O65" s="142" t="e">
        <f>M65-N65</f>
        <v>#DIV/0!</v>
      </c>
      <c r="P65" s="122" t="e">
        <f>Аренда!$G$17</f>
        <v>#DIV/0!</v>
      </c>
      <c r="Q65" s="141"/>
      <c r="R65" s="142" t="e">
        <f>P65-Q65</f>
        <v>#DIV/0!</v>
      </c>
      <c r="S65" s="122" t="e">
        <f>Аренда!$H$17</f>
        <v>#DIV/0!</v>
      </c>
      <c r="T65" s="141"/>
      <c r="U65" s="142" t="e">
        <f>S65-T65</f>
        <v>#DIV/0!</v>
      </c>
      <c r="V65" s="122" t="e">
        <f>Аренда!$I$17</f>
        <v>#DIV/0!</v>
      </c>
      <c r="W65" s="141"/>
      <c r="X65" s="142" t="e">
        <f>V65-W65</f>
        <v>#DIV/0!</v>
      </c>
      <c r="Y65" s="122" t="e">
        <f>Аренда!$J$17</f>
        <v>#DIV/0!</v>
      </c>
      <c r="Z65" s="141"/>
      <c r="AA65" s="142" t="e">
        <f>Y65-Z65</f>
        <v>#DIV/0!</v>
      </c>
      <c r="AB65" s="122" t="e">
        <f>Аренда!$K$17</f>
        <v>#DIV/0!</v>
      </c>
      <c r="AC65" s="141"/>
      <c r="AD65" s="142" t="e">
        <f>AB65-AC65</f>
        <v>#DIV/0!</v>
      </c>
      <c r="AE65" s="122" t="e">
        <f>Аренда!$L$17</f>
        <v>#DIV/0!</v>
      </c>
      <c r="AF65" s="141"/>
      <c r="AG65" s="142" t="e">
        <f>AE65-AF65</f>
        <v>#DIV/0!</v>
      </c>
      <c r="AH65" s="122" t="e">
        <f>Аренда!$M$17</f>
        <v>#DIV/0!</v>
      </c>
      <c r="AI65" s="141"/>
      <c r="AJ65" s="142" t="e">
        <f>AH65-AI65</f>
        <v>#DIV/0!</v>
      </c>
      <c r="AK65" s="122" t="e">
        <f>Аренда!$N$17</f>
        <v>#DIV/0!</v>
      </c>
      <c r="AL65" s="141"/>
      <c r="AM65" s="142" t="e">
        <f>AK65-AL65</f>
        <v>#DIV/0!</v>
      </c>
      <c r="AN65" s="122" t="e">
        <f>Аренда!$O$17</f>
        <v>#DIV/0!</v>
      </c>
      <c r="AO65" s="141"/>
      <c r="AP65" s="142" t="e">
        <f>AN65-AO65</f>
        <v>#DIV/0!</v>
      </c>
      <c r="AQ65" s="122" t="e">
        <f t="shared" si="25"/>
        <v>#DIV/0!</v>
      </c>
      <c r="AR65" s="141">
        <f t="shared" si="25"/>
        <v>0</v>
      </c>
      <c r="AS65" s="142" t="e">
        <f t="shared" si="25"/>
        <v>#DIV/0!</v>
      </c>
    </row>
    <row r="66" spans="1:45" s="130" customFormat="1" x14ac:dyDescent="0.2">
      <c r="A66" s="230"/>
      <c r="D66" s="235" t="s">
        <v>78</v>
      </c>
      <c r="F66" s="231"/>
      <c r="G66" s="232"/>
      <c r="H66" s="233"/>
      <c r="I66" s="234">
        <f>G66-H66</f>
        <v>0</v>
      </c>
      <c r="J66" s="232"/>
      <c r="K66" s="233"/>
      <c r="L66" s="234">
        <f t="shared" ref="L66" si="26">J66-K66</f>
        <v>0</v>
      </c>
      <c r="M66" s="232"/>
      <c r="N66" s="233"/>
      <c r="O66" s="234">
        <f t="shared" ref="O66" si="27">M66-N66</f>
        <v>0</v>
      </c>
      <c r="P66" s="232"/>
      <c r="Q66" s="233"/>
      <c r="R66" s="234">
        <f t="shared" ref="R66" si="28">P66-Q66</f>
        <v>0</v>
      </c>
      <c r="S66" s="232"/>
      <c r="T66" s="233"/>
      <c r="U66" s="234">
        <f t="shared" ref="U66" si="29">S66-T66</f>
        <v>0</v>
      </c>
      <c r="V66" s="232"/>
      <c r="W66" s="233"/>
      <c r="X66" s="234">
        <f t="shared" ref="X66" si="30">V66-W66</f>
        <v>0</v>
      </c>
      <c r="Y66" s="232"/>
      <c r="Z66" s="233"/>
      <c r="AA66" s="234">
        <f t="shared" ref="AA66" si="31">Y66-Z66</f>
        <v>0</v>
      </c>
      <c r="AB66" s="232"/>
      <c r="AC66" s="233"/>
      <c r="AD66" s="234">
        <f t="shared" ref="AD66" si="32">AB66-AC66</f>
        <v>0</v>
      </c>
      <c r="AE66" s="232"/>
      <c r="AF66" s="233"/>
      <c r="AG66" s="234">
        <f t="shared" ref="AG66" si="33">AE66-AF66</f>
        <v>0</v>
      </c>
      <c r="AH66" s="232"/>
      <c r="AI66" s="233"/>
      <c r="AJ66" s="234">
        <f t="shared" ref="AJ66" si="34">AH66-AI66</f>
        <v>0</v>
      </c>
      <c r="AK66" s="232"/>
      <c r="AL66" s="233"/>
      <c r="AM66" s="234">
        <f t="shared" ref="AM66" si="35">AK66-AL66</f>
        <v>0</v>
      </c>
      <c r="AN66" s="232"/>
      <c r="AO66" s="233"/>
      <c r="AP66" s="234">
        <f t="shared" ref="AP66" si="36">AN66-AO66</f>
        <v>0</v>
      </c>
      <c r="AQ66" s="232">
        <f t="shared" si="25"/>
        <v>0</v>
      </c>
      <c r="AR66" s="233">
        <f t="shared" si="25"/>
        <v>0</v>
      </c>
      <c r="AS66" s="234">
        <f t="shared" si="25"/>
        <v>0</v>
      </c>
    </row>
    <row r="67" spans="1:45" s="146" customFormat="1" x14ac:dyDescent="0.2">
      <c r="A67" s="197"/>
      <c r="C67" s="146" t="s">
        <v>79</v>
      </c>
      <c r="F67" s="161"/>
      <c r="G67" s="34" t="e">
        <f>SUM(G68:G71)</f>
        <v>#DIV/0!</v>
      </c>
      <c r="H67" s="147">
        <f>SUM(H68:H71)</f>
        <v>0</v>
      </c>
      <c r="I67" s="137" t="e">
        <f t="shared" si="13"/>
        <v>#DIV/0!</v>
      </c>
      <c r="J67" s="34" t="e">
        <f>SUM(J68:J71)</f>
        <v>#DIV/0!</v>
      </c>
      <c r="K67" s="147">
        <f>SUM(K68:K71)</f>
        <v>0</v>
      </c>
      <c r="L67" s="137" t="e">
        <f t="shared" si="14"/>
        <v>#DIV/0!</v>
      </c>
      <c r="M67" s="34" t="e">
        <f>SUM(M68:M71)</f>
        <v>#DIV/0!</v>
      </c>
      <c r="N67" s="147">
        <f>SUM(N68:N71)</f>
        <v>0</v>
      </c>
      <c r="O67" s="137" t="e">
        <f t="shared" si="15"/>
        <v>#DIV/0!</v>
      </c>
      <c r="P67" s="34" t="e">
        <f>SUM(P68:P71)</f>
        <v>#DIV/0!</v>
      </c>
      <c r="Q67" s="147">
        <f>SUM(Q68:Q71)</f>
        <v>0</v>
      </c>
      <c r="R67" s="137" t="e">
        <f t="shared" si="16"/>
        <v>#DIV/0!</v>
      </c>
      <c r="S67" s="34" t="e">
        <f>SUM(S68:S71)</f>
        <v>#DIV/0!</v>
      </c>
      <c r="T67" s="147">
        <f>SUM(T68:T71)</f>
        <v>0</v>
      </c>
      <c r="U67" s="137" t="e">
        <f t="shared" si="17"/>
        <v>#DIV/0!</v>
      </c>
      <c r="V67" s="34" t="e">
        <f>SUM(V68:V71)</f>
        <v>#DIV/0!</v>
      </c>
      <c r="W67" s="147">
        <f>SUM(W68:W71)</f>
        <v>0</v>
      </c>
      <c r="X67" s="137" t="e">
        <f t="shared" si="18"/>
        <v>#DIV/0!</v>
      </c>
      <c r="Y67" s="34" t="e">
        <f>SUM(Y68:Y71)</f>
        <v>#DIV/0!</v>
      </c>
      <c r="Z67" s="147">
        <f>SUM(Z68:Z71)</f>
        <v>0</v>
      </c>
      <c r="AA67" s="137" t="e">
        <f t="shared" si="19"/>
        <v>#DIV/0!</v>
      </c>
      <c r="AB67" s="34" t="e">
        <f>SUM(AB68:AB71)</f>
        <v>#DIV/0!</v>
      </c>
      <c r="AC67" s="147">
        <f>SUM(AC68:AC71)</f>
        <v>0</v>
      </c>
      <c r="AD67" s="137" t="e">
        <f t="shared" si="20"/>
        <v>#DIV/0!</v>
      </c>
      <c r="AE67" s="34" t="e">
        <f>SUM(AE68:AE71)</f>
        <v>#DIV/0!</v>
      </c>
      <c r="AF67" s="147">
        <f>SUM(AF68:AF71)</f>
        <v>0</v>
      </c>
      <c r="AG67" s="137" t="e">
        <f t="shared" si="21"/>
        <v>#DIV/0!</v>
      </c>
      <c r="AH67" s="34" t="e">
        <f>SUM(AH68:AH71)</f>
        <v>#DIV/0!</v>
      </c>
      <c r="AI67" s="147">
        <f>SUM(AI68:AI71)</f>
        <v>0</v>
      </c>
      <c r="AJ67" s="137" t="e">
        <f t="shared" si="22"/>
        <v>#DIV/0!</v>
      </c>
      <c r="AK67" s="34" t="e">
        <f>SUM(AK68:AK71)</f>
        <v>#DIV/0!</v>
      </c>
      <c r="AL67" s="147">
        <f>SUM(AL68:AL71)</f>
        <v>0</v>
      </c>
      <c r="AM67" s="137" t="e">
        <f t="shared" si="23"/>
        <v>#DIV/0!</v>
      </c>
      <c r="AN67" s="34" t="e">
        <f>SUM(AN68:AN71)</f>
        <v>#DIV/0!</v>
      </c>
      <c r="AO67" s="147">
        <f>SUM(AO68:AO71)</f>
        <v>0</v>
      </c>
      <c r="AP67" s="137" t="e">
        <f t="shared" si="24"/>
        <v>#DIV/0!</v>
      </c>
      <c r="AQ67" s="207" t="e">
        <f t="shared" si="25"/>
        <v>#DIV/0!</v>
      </c>
      <c r="AR67" s="208">
        <f t="shared" si="25"/>
        <v>0</v>
      </c>
      <c r="AS67" s="209" t="e">
        <f t="shared" si="25"/>
        <v>#DIV/0!</v>
      </c>
    </row>
    <row r="68" spans="1:45" s="130" customFormat="1" x14ac:dyDescent="0.2">
      <c r="A68" s="230"/>
      <c r="D68" s="130" t="s">
        <v>80</v>
      </c>
      <c r="F68" s="231"/>
      <c r="G68" s="232"/>
      <c r="H68" s="233"/>
      <c r="I68" s="234">
        <f t="shared" si="13"/>
        <v>0</v>
      </c>
      <c r="J68" s="232"/>
      <c r="K68" s="233"/>
      <c r="L68" s="234">
        <f t="shared" si="14"/>
        <v>0</v>
      </c>
      <c r="M68" s="232"/>
      <c r="N68" s="233"/>
      <c r="O68" s="234">
        <f t="shared" si="15"/>
        <v>0</v>
      </c>
      <c r="P68" s="232"/>
      <c r="Q68" s="233"/>
      <c r="R68" s="234">
        <f t="shared" si="16"/>
        <v>0</v>
      </c>
      <c r="S68" s="232"/>
      <c r="T68" s="233"/>
      <c r="U68" s="234">
        <f t="shared" si="17"/>
        <v>0</v>
      </c>
      <c r="V68" s="232"/>
      <c r="W68" s="233"/>
      <c r="X68" s="234">
        <f t="shared" si="18"/>
        <v>0</v>
      </c>
      <c r="Y68" s="232"/>
      <c r="Z68" s="233"/>
      <c r="AA68" s="234">
        <f t="shared" si="19"/>
        <v>0</v>
      </c>
      <c r="AB68" s="232"/>
      <c r="AC68" s="233"/>
      <c r="AD68" s="234">
        <f t="shared" si="20"/>
        <v>0</v>
      </c>
      <c r="AE68" s="232"/>
      <c r="AF68" s="233"/>
      <c r="AG68" s="234">
        <f t="shared" si="21"/>
        <v>0</v>
      </c>
      <c r="AH68" s="232"/>
      <c r="AI68" s="233"/>
      <c r="AJ68" s="234">
        <f t="shared" si="22"/>
        <v>0</v>
      </c>
      <c r="AK68" s="232"/>
      <c r="AL68" s="233"/>
      <c r="AM68" s="234">
        <f t="shared" si="23"/>
        <v>0</v>
      </c>
      <c r="AN68" s="232"/>
      <c r="AO68" s="233"/>
      <c r="AP68" s="234">
        <f t="shared" si="24"/>
        <v>0</v>
      </c>
      <c r="AQ68" s="232">
        <f t="shared" si="25"/>
        <v>0</v>
      </c>
      <c r="AR68" s="233">
        <f t="shared" si="25"/>
        <v>0</v>
      </c>
      <c r="AS68" s="234">
        <f t="shared" si="25"/>
        <v>0</v>
      </c>
    </row>
    <row r="69" spans="1:45" s="139" customFormat="1" x14ac:dyDescent="0.2">
      <c r="A69" s="237" t="s">
        <v>263</v>
      </c>
      <c r="D69" s="159" t="s">
        <v>81</v>
      </c>
      <c r="F69" s="140"/>
      <c r="G69" s="122" t="e">
        <f>'ГСМ админ'!$E$4</f>
        <v>#DIV/0!</v>
      </c>
      <c r="H69" s="141"/>
      <c r="I69" s="142" t="e">
        <f t="shared" si="13"/>
        <v>#DIV/0!</v>
      </c>
      <c r="J69" s="122" t="e">
        <f>'ГСМ админ'!$F$4</f>
        <v>#DIV/0!</v>
      </c>
      <c r="K69" s="141"/>
      <c r="L69" s="142" t="e">
        <f t="shared" si="14"/>
        <v>#DIV/0!</v>
      </c>
      <c r="M69" s="122" t="e">
        <f>'ГСМ админ'!$G$4</f>
        <v>#DIV/0!</v>
      </c>
      <c r="N69" s="141"/>
      <c r="O69" s="142" t="e">
        <f t="shared" si="15"/>
        <v>#DIV/0!</v>
      </c>
      <c r="P69" s="122" t="e">
        <f>'ГСМ админ'!$H$4</f>
        <v>#DIV/0!</v>
      </c>
      <c r="Q69" s="141"/>
      <c r="R69" s="142" t="e">
        <f t="shared" si="16"/>
        <v>#DIV/0!</v>
      </c>
      <c r="S69" s="122" t="e">
        <f>'ГСМ админ'!$I$4</f>
        <v>#DIV/0!</v>
      </c>
      <c r="T69" s="141"/>
      <c r="U69" s="142" t="e">
        <f t="shared" si="17"/>
        <v>#DIV/0!</v>
      </c>
      <c r="V69" s="122" t="e">
        <f>'ГСМ админ'!$J$4</f>
        <v>#DIV/0!</v>
      </c>
      <c r="W69" s="141"/>
      <c r="X69" s="142" t="e">
        <f t="shared" si="18"/>
        <v>#DIV/0!</v>
      </c>
      <c r="Y69" s="122" t="e">
        <f>'ГСМ админ'!$K$4</f>
        <v>#DIV/0!</v>
      </c>
      <c r="Z69" s="141"/>
      <c r="AA69" s="142" t="e">
        <f t="shared" si="19"/>
        <v>#DIV/0!</v>
      </c>
      <c r="AB69" s="122" t="e">
        <f>'ГСМ админ'!$L$4</f>
        <v>#DIV/0!</v>
      </c>
      <c r="AC69" s="141"/>
      <c r="AD69" s="142" t="e">
        <f t="shared" si="20"/>
        <v>#DIV/0!</v>
      </c>
      <c r="AE69" s="122" t="e">
        <f>'ГСМ админ'!$M$4</f>
        <v>#DIV/0!</v>
      </c>
      <c r="AF69" s="141"/>
      <c r="AG69" s="142" t="e">
        <f t="shared" si="21"/>
        <v>#DIV/0!</v>
      </c>
      <c r="AH69" s="122" t="e">
        <f>'ГСМ админ'!$N$4</f>
        <v>#DIV/0!</v>
      </c>
      <c r="AI69" s="141"/>
      <c r="AJ69" s="142" t="e">
        <f t="shared" si="22"/>
        <v>#DIV/0!</v>
      </c>
      <c r="AK69" s="122" t="e">
        <f>'ГСМ админ'!$O$4</f>
        <v>#DIV/0!</v>
      </c>
      <c r="AL69" s="141"/>
      <c r="AM69" s="142" t="e">
        <f t="shared" si="23"/>
        <v>#DIV/0!</v>
      </c>
      <c r="AN69" s="122" t="e">
        <f>'ГСМ админ'!$P$4</f>
        <v>#DIV/0!</v>
      </c>
      <c r="AO69" s="141"/>
      <c r="AP69" s="142" t="e">
        <f t="shared" si="24"/>
        <v>#DIV/0!</v>
      </c>
      <c r="AQ69" s="122" t="e">
        <f t="shared" si="25"/>
        <v>#DIV/0!</v>
      </c>
      <c r="AR69" s="141">
        <f t="shared" si="25"/>
        <v>0</v>
      </c>
      <c r="AS69" s="142" t="e">
        <f t="shared" si="25"/>
        <v>#DIV/0!</v>
      </c>
    </row>
    <row r="70" spans="1:45" s="139" customFormat="1" x14ac:dyDescent="0.2">
      <c r="A70" s="237" t="s">
        <v>263</v>
      </c>
      <c r="D70" s="159" t="s">
        <v>82</v>
      </c>
      <c r="F70" s="140"/>
      <c r="G70" s="122" t="e">
        <f>'ГСМ админ'!$E$14</f>
        <v>#DIV/0!</v>
      </c>
      <c r="H70" s="141"/>
      <c r="I70" s="142" t="e">
        <f t="shared" si="13"/>
        <v>#DIV/0!</v>
      </c>
      <c r="J70" s="122" t="e">
        <f>'ГСМ админ'!$F$14</f>
        <v>#DIV/0!</v>
      </c>
      <c r="K70" s="141"/>
      <c r="L70" s="142" t="e">
        <f t="shared" si="14"/>
        <v>#DIV/0!</v>
      </c>
      <c r="M70" s="122" t="e">
        <f>'ГСМ админ'!$G$14</f>
        <v>#DIV/0!</v>
      </c>
      <c r="N70" s="141"/>
      <c r="O70" s="142" t="e">
        <f t="shared" si="15"/>
        <v>#DIV/0!</v>
      </c>
      <c r="P70" s="122" t="e">
        <f>'ГСМ админ'!$H$14</f>
        <v>#DIV/0!</v>
      </c>
      <c r="Q70" s="141"/>
      <c r="R70" s="142" t="e">
        <f t="shared" si="16"/>
        <v>#DIV/0!</v>
      </c>
      <c r="S70" s="122" t="e">
        <f>'ГСМ админ'!$I$14</f>
        <v>#DIV/0!</v>
      </c>
      <c r="T70" s="141"/>
      <c r="U70" s="142" t="e">
        <f t="shared" si="17"/>
        <v>#DIV/0!</v>
      </c>
      <c r="V70" s="122" t="e">
        <f>'ГСМ админ'!$J$14</f>
        <v>#DIV/0!</v>
      </c>
      <c r="W70" s="141"/>
      <c r="X70" s="142" t="e">
        <f t="shared" si="18"/>
        <v>#DIV/0!</v>
      </c>
      <c r="Y70" s="122" t="e">
        <f>'ГСМ админ'!$K$14</f>
        <v>#DIV/0!</v>
      </c>
      <c r="Z70" s="141"/>
      <c r="AA70" s="142" t="e">
        <f t="shared" si="19"/>
        <v>#DIV/0!</v>
      </c>
      <c r="AB70" s="122" t="e">
        <f>'ГСМ админ'!$L$14</f>
        <v>#DIV/0!</v>
      </c>
      <c r="AC70" s="141"/>
      <c r="AD70" s="142" t="e">
        <f t="shared" si="20"/>
        <v>#DIV/0!</v>
      </c>
      <c r="AE70" s="122" t="e">
        <f>'ГСМ админ'!$M$14</f>
        <v>#DIV/0!</v>
      </c>
      <c r="AF70" s="141"/>
      <c r="AG70" s="142" t="e">
        <f t="shared" si="21"/>
        <v>#DIV/0!</v>
      </c>
      <c r="AH70" s="122" t="e">
        <f>'ГСМ админ'!$N$14</f>
        <v>#DIV/0!</v>
      </c>
      <c r="AI70" s="141"/>
      <c r="AJ70" s="142" t="e">
        <f t="shared" si="22"/>
        <v>#DIV/0!</v>
      </c>
      <c r="AK70" s="122" t="e">
        <f>'ГСМ админ'!$O$14</f>
        <v>#DIV/0!</v>
      </c>
      <c r="AL70" s="141"/>
      <c r="AM70" s="142" t="e">
        <f t="shared" si="23"/>
        <v>#DIV/0!</v>
      </c>
      <c r="AN70" s="122" t="e">
        <f>'ГСМ админ'!$P$14</f>
        <v>#DIV/0!</v>
      </c>
      <c r="AO70" s="141"/>
      <c r="AP70" s="142" t="e">
        <f t="shared" si="24"/>
        <v>#DIV/0!</v>
      </c>
      <c r="AQ70" s="122" t="e">
        <f t="shared" si="25"/>
        <v>#DIV/0!</v>
      </c>
      <c r="AR70" s="141">
        <f t="shared" si="25"/>
        <v>0</v>
      </c>
      <c r="AS70" s="142" t="e">
        <f t="shared" si="25"/>
        <v>#DIV/0!</v>
      </c>
    </row>
    <row r="71" spans="1:45" s="130" customFormat="1" x14ac:dyDescent="0.2">
      <c r="A71" s="230"/>
      <c r="D71" s="235" t="s">
        <v>83</v>
      </c>
      <c r="F71" s="231"/>
      <c r="G71" s="232"/>
      <c r="H71" s="233"/>
      <c r="I71" s="234">
        <f t="shared" si="13"/>
        <v>0</v>
      </c>
      <c r="J71" s="232"/>
      <c r="K71" s="233"/>
      <c r="L71" s="234">
        <f t="shared" si="14"/>
        <v>0</v>
      </c>
      <c r="M71" s="232"/>
      <c r="N71" s="233"/>
      <c r="O71" s="234">
        <f t="shared" si="15"/>
        <v>0</v>
      </c>
      <c r="P71" s="232"/>
      <c r="Q71" s="233"/>
      <c r="R71" s="234">
        <f t="shared" si="16"/>
        <v>0</v>
      </c>
      <c r="S71" s="232"/>
      <c r="T71" s="233"/>
      <c r="U71" s="234">
        <f t="shared" si="17"/>
        <v>0</v>
      </c>
      <c r="V71" s="232"/>
      <c r="W71" s="233"/>
      <c r="X71" s="234">
        <f t="shared" si="18"/>
        <v>0</v>
      </c>
      <c r="Y71" s="232"/>
      <c r="Z71" s="233"/>
      <c r="AA71" s="234">
        <f t="shared" si="19"/>
        <v>0</v>
      </c>
      <c r="AB71" s="232"/>
      <c r="AC71" s="233"/>
      <c r="AD71" s="234">
        <f t="shared" si="20"/>
        <v>0</v>
      </c>
      <c r="AE71" s="232"/>
      <c r="AF71" s="233"/>
      <c r="AG71" s="234">
        <f t="shared" si="21"/>
        <v>0</v>
      </c>
      <c r="AH71" s="232"/>
      <c r="AI71" s="233"/>
      <c r="AJ71" s="234">
        <f t="shared" si="22"/>
        <v>0</v>
      </c>
      <c r="AK71" s="232"/>
      <c r="AL71" s="233"/>
      <c r="AM71" s="234">
        <f t="shared" si="23"/>
        <v>0</v>
      </c>
      <c r="AN71" s="232"/>
      <c r="AO71" s="233"/>
      <c r="AP71" s="234">
        <f t="shared" si="24"/>
        <v>0</v>
      </c>
      <c r="AQ71" s="232">
        <f t="shared" si="25"/>
        <v>0</v>
      </c>
      <c r="AR71" s="233">
        <f t="shared" si="25"/>
        <v>0</v>
      </c>
      <c r="AS71" s="234">
        <f t="shared" si="25"/>
        <v>0</v>
      </c>
    </row>
    <row r="72" spans="1:45" s="146" customFormat="1" x14ac:dyDescent="0.2">
      <c r="A72" s="197"/>
      <c r="C72" s="146" t="s">
        <v>84</v>
      </c>
      <c r="F72" s="161"/>
      <c r="G72" s="34">
        <f>SUM(G73:G74)</f>
        <v>575.02038461538461</v>
      </c>
      <c r="H72" s="147">
        <f>SUM(H73:H74)</f>
        <v>0</v>
      </c>
      <c r="I72" s="137">
        <f t="shared" si="13"/>
        <v>575.02038461538461</v>
      </c>
      <c r="J72" s="34">
        <f>SUM(J73:J74)</f>
        <v>30.266538461538463</v>
      </c>
      <c r="K72" s="147">
        <f>SUM(K73:K74)</f>
        <v>0</v>
      </c>
      <c r="L72" s="137">
        <f t="shared" si="14"/>
        <v>30.266538461538463</v>
      </c>
      <c r="M72" s="34">
        <f>SUM(M73:M74)</f>
        <v>35.311153846153843</v>
      </c>
      <c r="N72" s="147">
        <f>SUM(N73:N74)</f>
        <v>0</v>
      </c>
      <c r="O72" s="137">
        <f t="shared" si="15"/>
        <v>35.311153846153843</v>
      </c>
      <c r="P72" s="34">
        <f>SUM(P73:P74)</f>
        <v>175.04307692307691</v>
      </c>
      <c r="Q72" s="147">
        <f>SUM(Q73:Q74)</f>
        <v>0</v>
      </c>
      <c r="R72" s="137">
        <f t="shared" si="16"/>
        <v>175.04307692307691</v>
      </c>
      <c r="S72" s="34">
        <f>SUM(S73:S74)</f>
        <v>1428.4084615384616</v>
      </c>
      <c r="T72" s="147">
        <f>SUM(T73:T74)</f>
        <v>0</v>
      </c>
      <c r="U72" s="137">
        <f t="shared" si="17"/>
        <v>1428.4084615384616</v>
      </c>
      <c r="V72" s="34">
        <f>SUM(V73:V74)</f>
        <v>265.12230769230769</v>
      </c>
      <c r="W72" s="147">
        <f>SUM(W73:W74)</f>
        <v>0</v>
      </c>
      <c r="X72" s="137">
        <f t="shared" si="18"/>
        <v>265.12230769230769</v>
      </c>
      <c r="Y72" s="34">
        <f>SUM(Y73:Y74)</f>
        <v>0</v>
      </c>
      <c r="Z72" s="147">
        <f>SUM(Z73:Z74)</f>
        <v>0</v>
      </c>
      <c r="AA72" s="137">
        <f t="shared" si="19"/>
        <v>0</v>
      </c>
      <c r="AB72" s="34">
        <f>SUM(AB73:AB74)</f>
        <v>0</v>
      </c>
      <c r="AC72" s="147">
        <f>SUM(AC73:AC74)</f>
        <v>0</v>
      </c>
      <c r="AD72" s="137">
        <f t="shared" si="20"/>
        <v>0</v>
      </c>
      <c r="AE72" s="34">
        <f>SUM(AE73:AE74)</f>
        <v>210.04137931034481</v>
      </c>
      <c r="AF72" s="147">
        <f>SUM(AF73:AF74)</f>
        <v>0</v>
      </c>
      <c r="AG72" s="137">
        <f t="shared" si="21"/>
        <v>210.04137931034481</v>
      </c>
      <c r="AH72" s="34">
        <f>SUM(AH73:AH74)</f>
        <v>76.884137931034473</v>
      </c>
      <c r="AI72" s="147">
        <f>SUM(AI73:AI74)</f>
        <v>0</v>
      </c>
      <c r="AJ72" s="137">
        <f t="shared" si="22"/>
        <v>76.884137931034473</v>
      </c>
      <c r="AK72" s="34">
        <f>SUM(AK73:AK74)</f>
        <v>0</v>
      </c>
      <c r="AL72" s="147">
        <f>SUM(AL73:AL74)</f>
        <v>0</v>
      </c>
      <c r="AM72" s="137">
        <f t="shared" si="23"/>
        <v>0</v>
      </c>
      <c r="AN72" s="34">
        <f>SUM(AN73:AN74)</f>
        <v>0</v>
      </c>
      <c r="AO72" s="147">
        <f>SUM(AO73:AO74)</f>
        <v>0</v>
      </c>
      <c r="AP72" s="137">
        <f t="shared" si="24"/>
        <v>0</v>
      </c>
      <c r="AQ72" s="207">
        <f t="shared" si="25"/>
        <v>2796.0974403183022</v>
      </c>
      <c r="AR72" s="208">
        <f t="shared" si="25"/>
        <v>0</v>
      </c>
      <c r="AS72" s="209">
        <f t="shared" si="25"/>
        <v>2796.0974403183022</v>
      </c>
    </row>
    <row r="73" spans="1:45" s="139" customFormat="1" x14ac:dyDescent="0.2">
      <c r="A73" s="237" t="s">
        <v>84</v>
      </c>
      <c r="D73" s="159" t="s">
        <v>85</v>
      </c>
      <c r="F73" s="140"/>
      <c r="G73" s="122">
        <f>Страхование!$L$2</f>
        <v>575.02038461538461</v>
      </c>
      <c r="H73" s="141"/>
      <c r="I73" s="142">
        <f t="shared" si="13"/>
        <v>575.02038461538461</v>
      </c>
      <c r="J73" s="122">
        <f>Страхование!$M$2</f>
        <v>30.266538461538463</v>
      </c>
      <c r="K73" s="141"/>
      <c r="L73" s="142">
        <f t="shared" si="14"/>
        <v>30.266538461538463</v>
      </c>
      <c r="M73" s="122">
        <f>Страхование!$N$2</f>
        <v>35.311153846153843</v>
      </c>
      <c r="N73" s="141"/>
      <c r="O73" s="142">
        <f t="shared" si="15"/>
        <v>35.311153846153843</v>
      </c>
      <c r="P73" s="122">
        <f>Страхование!$O$2</f>
        <v>175.04307692307691</v>
      </c>
      <c r="Q73" s="141"/>
      <c r="R73" s="142">
        <f t="shared" si="16"/>
        <v>175.04307692307691</v>
      </c>
      <c r="S73" s="122">
        <f>Страхование!$P$2</f>
        <v>1428.4084615384616</v>
      </c>
      <c r="T73" s="141"/>
      <c r="U73" s="142">
        <f t="shared" si="17"/>
        <v>1428.4084615384616</v>
      </c>
      <c r="V73" s="122">
        <f>Страхование!$Q$2</f>
        <v>265.12230769230769</v>
      </c>
      <c r="W73" s="141"/>
      <c r="X73" s="142">
        <f t="shared" si="18"/>
        <v>265.12230769230769</v>
      </c>
      <c r="Y73" s="122">
        <f>Страхование!$R$2</f>
        <v>0</v>
      </c>
      <c r="Z73" s="141"/>
      <c r="AA73" s="142">
        <f t="shared" si="19"/>
        <v>0</v>
      </c>
      <c r="AB73" s="122">
        <f>Страхование!$S$2</f>
        <v>0</v>
      </c>
      <c r="AC73" s="141"/>
      <c r="AD73" s="142">
        <f t="shared" si="20"/>
        <v>0</v>
      </c>
      <c r="AE73" s="122">
        <f>Страхование!$T$2</f>
        <v>210.04137931034481</v>
      </c>
      <c r="AF73" s="141"/>
      <c r="AG73" s="142">
        <f t="shared" si="21"/>
        <v>210.04137931034481</v>
      </c>
      <c r="AH73" s="122">
        <f>Страхование!$U$2</f>
        <v>76.884137931034473</v>
      </c>
      <c r="AI73" s="141"/>
      <c r="AJ73" s="142">
        <f t="shared" si="22"/>
        <v>76.884137931034473</v>
      </c>
      <c r="AK73" s="122">
        <f>Страхование!$V$2</f>
        <v>0</v>
      </c>
      <c r="AL73" s="141"/>
      <c r="AM73" s="142">
        <f t="shared" si="23"/>
        <v>0</v>
      </c>
      <c r="AN73" s="122">
        <f>Страхование!$W$2</f>
        <v>0</v>
      </c>
      <c r="AO73" s="141"/>
      <c r="AP73" s="142">
        <f t="shared" si="24"/>
        <v>0</v>
      </c>
      <c r="AQ73" s="122">
        <f t="shared" si="25"/>
        <v>2796.0974403183022</v>
      </c>
      <c r="AR73" s="141">
        <f t="shared" si="25"/>
        <v>0</v>
      </c>
      <c r="AS73" s="142">
        <f t="shared" si="25"/>
        <v>2796.0974403183022</v>
      </c>
    </row>
    <row r="74" spans="1:45" x14ac:dyDescent="0.2">
      <c r="A74" s="194"/>
      <c r="D74" s="160" t="s">
        <v>86</v>
      </c>
      <c r="F74" s="126"/>
      <c r="G74" s="143"/>
      <c r="H74" s="144"/>
      <c r="I74" s="145">
        <f t="shared" si="13"/>
        <v>0</v>
      </c>
      <c r="J74" s="143"/>
      <c r="K74" s="144"/>
      <c r="L74" s="145">
        <f t="shared" si="14"/>
        <v>0</v>
      </c>
      <c r="M74" s="143"/>
      <c r="N74" s="144"/>
      <c r="O74" s="145">
        <f t="shared" si="15"/>
        <v>0</v>
      </c>
      <c r="P74" s="143"/>
      <c r="Q74" s="144"/>
      <c r="R74" s="145">
        <f t="shared" si="16"/>
        <v>0</v>
      </c>
      <c r="S74" s="143"/>
      <c r="T74" s="144"/>
      <c r="U74" s="145">
        <f t="shared" si="17"/>
        <v>0</v>
      </c>
      <c r="V74" s="143"/>
      <c r="W74" s="144"/>
      <c r="X74" s="145">
        <f t="shared" si="18"/>
        <v>0</v>
      </c>
      <c r="Y74" s="143"/>
      <c r="Z74" s="144"/>
      <c r="AA74" s="145">
        <f t="shared" si="19"/>
        <v>0</v>
      </c>
      <c r="AB74" s="143"/>
      <c r="AC74" s="144"/>
      <c r="AD74" s="145">
        <f t="shared" si="20"/>
        <v>0</v>
      </c>
      <c r="AE74" s="143"/>
      <c r="AF74" s="144"/>
      <c r="AG74" s="145">
        <f t="shared" si="21"/>
        <v>0</v>
      </c>
      <c r="AH74" s="143"/>
      <c r="AI74" s="144"/>
      <c r="AJ74" s="145">
        <f t="shared" si="22"/>
        <v>0</v>
      </c>
      <c r="AK74" s="143"/>
      <c r="AL74" s="144"/>
      <c r="AM74" s="145">
        <f t="shared" si="23"/>
        <v>0</v>
      </c>
      <c r="AN74" s="143"/>
      <c r="AO74" s="144"/>
      <c r="AP74" s="145">
        <f t="shared" si="24"/>
        <v>0</v>
      </c>
      <c r="AQ74" s="210">
        <f t="shared" si="25"/>
        <v>0</v>
      </c>
      <c r="AR74" s="211">
        <f t="shared" si="25"/>
        <v>0</v>
      </c>
      <c r="AS74" s="212">
        <f t="shared" si="25"/>
        <v>0</v>
      </c>
    </row>
    <row r="75" spans="1:45" s="146" customFormat="1" x14ac:dyDescent="0.2">
      <c r="A75" s="197"/>
      <c r="C75" s="146" t="s">
        <v>87</v>
      </c>
      <c r="F75" s="161"/>
      <c r="G75" s="34">
        <f>SUM(G76:G80)</f>
        <v>0</v>
      </c>
      <c r="H75" s="147">
        <f>SUM(H76:H80)</f>
        <v>0</v>
      </c>
      <c r="I75" s="137">
        <f t="shared" si="13"/>
        <v>0</v>
      </c>
      <c r="J75" s="34">
        <f>SUM(J76:J80)</f>
        <v>0</v>
      </c>
      <c r="K75" s="147">
        <f>SUM(K76:K80)</f>
        <v>0</v>
      </c>
      <c r="L75" s="137">
        <f t="shared" si="14"/>
        <v>0</v>
      </c>
      <c r="M75" s="34">
        <f>SUM(M76:M80)</f>
        <v>0</v>
      </c>
      <c r="N75" s="147">
        <f>SUM(N76:N80)</f>
        <v>0</v>
      </c>
      <c r="O75" s="137">
        <f t="shared" si="15"/>
        <v>0</v>
      </c>
      <c r="P75" s="34">
        <f>SUM(P76:P80)</f>
        <v>0</v>
      </c>
      <c r="Q75" s="147">
        <f>SUM(Q76:Q80)</f>
        <v>0</v>
      </c>
      <c r="R75" s="137">
        <f t="shared" si="16"/>
        <v>0</v>
      </c>
      <c r="S75" s="34">
        <f>SUM(S76:S80)</f>
        <v>0</v>
      </c>
      <c r="T75" s="147">
        <f>SUM(T76:T80)</f>
        <v>0</v>
      </c>
      <c r="U75" s="137">
        <f t="shared" si="17"/>
        <v>0</v>
      </c>
      <c r="V75" s="34">
        <f>SUM(V76:V80)</f>
        <v>0</v>
      </c>
      <c r="W75" s="147">
        <f>SUM(W76:W80)</f>
        <v>0</v>
      </c>
      <c r="X75" s="137">
        <f t="shared" si="18"/>
        <v>0</v>
      </c>
      <c r="Y75" s="34">
        <f>SUM(Y76:Y80)</f>
        <v>0</v>
      </c>
      <c r="Z75" s="147">
        <f>SUM(Z76:Z80)</f>
        <v>0</v>
      </c>
      <c r="AA75" s="137">
        <f t="shared" si="19"/>
        <v>0</v>
      </c>
      <c r="AB75" s="34">
        <f>SUM(AB76:AB80)</f>
        <v>0</v>
      </c>
      <c r="AC75" s="147">
        <f>SUM(AC76:AC80)</f>
        <v>0</v>
      </c>
      <c r="AD75" s="137">
        <f t="shared" si="20"/>
        <v>0</v>
      </c>
      <c r="AE75" s="34">
        <f>SUM(AE76:AE80)</f>
        <v>0</v>
      </c>
      <c r="AF75" s="147">
        <f>SUM(AF76:AF80)</f>
        <v>0</v>
      </c>
      <c r="AG75" s="137">
        <f t="shared" si="21"/>
        <v>0</v>
      </c>
      <c r="AH75" s="34">
        <f>SUM(AH76:AH80)</f>
        <v>0</v>
      </c>
      <c r="AI75" s="147">
        <f>SUM(AI76:AI80)</f>
        <v>0</v>
      </c>
      <c r="AJ75" s="137">
        <f t="shared" si="22"/>
        <v>0</v>
      </c>
      <c r="AK75" s="34">
        <f>SUM(AK76:AK80)</f>
        <v>0</v>
      </c>
      <c r="AL75" s="147">
        <f>SUM(AL76:AL80)</f>
        <v>0</v>
      </c>
      <c r="AM75" s="137">
        <f t="shared" si="23"/>
        <v>0</v>
      </c>
      <c r="AN75" s="34">
        <f>SUM(AN76:AN80)</f>
        <v>0</v>
      </c>
      <c r="AO75" s="147">
        <f>SUM(AO76:AO80)</f>
        <v>0</v>
      </c>
      <c r="AP75" s="137">
        <f t="shared" si="24"/>
        <v>0</v>
      </c>
      <c r="AQ75" s="207">
        <f t="shared" si="25"/>
        <v>0</v>
      </c>
      <c r="AR75" s="208">
        <f t="shared" si="25"/>
        <v>0</v>
      </c>
      <c r="AS75" s="209">
        <f t="shared" si="25"/>
        <v>0</v>
      </c>
    </row>
    <row r="76" spans="1:45" s="130" customFormat="1" x14ac:dyDescent="0.2">
      <c r="A76" s="230"/>
      <c r="D76" s="130" t="s">
        <v>88</v>
      </c>
      <c r="F76" s="231"/>
      <c r="G76" s="232"/>
      <c r="H76" s="233"/>
      <c r="I76" s="234">
        <f t="shared" si="13"/>
        <v>0</v>
      </c>
      <c r="J76" s="232"/>
      <c r="K76" s="233"/>
      <c r="L76" s="234">
        <f t="shared" si="14"/>
        <v>0</v>
      </c>
      <c r="M76" s="232"/>
      <c r="N76" s="233"/>
      <c r="O76" s="234">
        <f t="shared" si="15"/>
        <v>0</v>
      </c>
      <c r="P76" s="232"/>
      <c r="Q76" s="233"/>
      <c r="R76" s="234">
        <f t="shared" si="16"/>
        <v>0</v>
      </c>
      <c r="S76" s="232"/>
      <c r="T76" s="233"/>
      <c r="U76" s="234">
        <f t="shared" si="17"/>
        <v>0</v>
      </c>
      <c r="V76" s="232"/>
      <c r="W76" s="233"/>
      <c r="X76" s="234">
        <f t="shared" si="18"/>
        <v>0</v>
      </c>
      <c r="Y76" s="232"/>
      <c r="Z76" s="233"/>
      <c r="AA76" s="234">
        <f t="shared" si="19"/>
        <v>0</v>
      </c>
      <c r="AB76" s="232"/>
      <c r="AC76" s="233"/>
      <c r="AD76" s="234">
        <f t="shared" si="20"/>
        <v>0</v>
      </c>
      <c r="AE76" s="232"/>
      <c r="AF76" s="233"/>
      <c r="AG76" s="234">
        <f t="shared" si="21"/>
        <v>0</v>
      </c>
      <c r="AH76" s="232"/>
      <c r="AI76" s="233"/>
      <c r="AJ76" s="234">
        <f t="shared" si="22"/>
        <v>0</v>
      </c>
      <c r="AK76" s="232"/>
      <c r="AL76" s="233"/>
      <c r="AM76" s="234">
        <f t="shared" si="23"/>
        <v>0</v>
      </c>
      <c r="AN76" s="232"/>
      <c r="AO76" s="233"/>
      <c r="AP76" s="234">
        <f t="shared" si="24"/>
        <v>0</v>
      </c>
      <c r="AQ76" s="232">
        <f t="shared" ref="AQ76:AR139" si="37">G76+J76+M76+P76+S76+V76+Y76+AB76+AE76+AH76+AK76+AN76</f>
        <v>0</v>
      </c>
      <c r="AR76" s="233">
        <f t="shared" si="37"/>
        <v>0</v>
      </c>
      <c r="AS76" s="234">
        <f t="shared" ref="AS76:AS107" si="38">I76+L76+O76+R76+U76+X76+AA76+AD76+AG76+AJ76+AM76+AP76</f>
        <v>0</v>
      </c>
    </row>
    <row r="77" spans="1:45" s="130" customFormat="1" x14ac:dyDescent="0.2">
      <c r="A77" s="230"/>
      <c r="D77" s="130" t="s">
        <v>89</v>
      </c>
      <c r="F77" s="231"/>
      <c r="G77" s="232"/>
      <c r="H77" s="233"/>
      <c r="I77" s="234">
        <f t="shared" si="13"/>
        <v>0</v>
      </c>
      <c r="J77" s="232"/>
      <c r="K77" s="233"/>
      <c r="L77" s="234">
        <f t="shared" si="14"/>
        <v>0</v>
      </c>
      <c r="M77" s="232"/>
      <c r="N77" s="233"/>
      <c r="O77" s="234">
        <f t="shared" si="15"/>
        <v>0</v>
      </c>
      <c r="P77" s="232"/>
      <c r="Q77" s="233"/>
      <c r="R77" s="234">
        <f t="shared" si="16"/>
        <v>0</v>
      </c>
      <c r="S77" s="232"/>
      <c r="T77" s="233"/>
      <c r="U77" s="234">
        <f t="shared" si="17"/>
        <v>0</v>
      </c>
      <c r="V77" s="232"/>
      <c r="W77" s="233"/>
      <c r="X77" s="234">
        <f t="shared" si="18"/>
        <v>0</v>
      </c>
      <c r="Y77" s="232"/>
      <c r="Z77" s="233"/>
      <c r="AA77" s="234">
        <f t="shared" si="19"/>
        <v>0</v>
      </c>
      <c r="AB77" s="232"/>
      <c r="AC77" s="233"/>
      <c r="AD77" s="234">
        <f t="shared" si="20"/>
        <v>0</v>
      </c>
      <c r="AE77" s="232"/>
      <c r="AF77" s="233"/>
      <c r="AG77" s="234">
        <f t="shared" si="21"/>
        <v>0</v>
      </c>
      <c r="AH77" s="232"/>
      <c r="AI77" s="233"/>
      <c r="AJ77" s="234">
        <f t="shared" si="22"/>
        <v>0</v>
      </c>
      <c r="AK77" s="232"/>
      <c r="AL77" s="233"/>
      <c r="AM77" s="234">
        <f t="shared" si="23"/>
        <v>0</v>
      </c>
      <c r="AN77" s="232"/>
      <c r="AO77" s="233"/>
      <c r="AP77" s="234">
        <f t="shared" si="24"/>
        <v>0</v>
      </c>
      <c r="AQ77" s="232">
        <f t="shared" si="37"/>
        <v>0</v>
      </c>
      <c r="AR77" s="233">
        <f t="shared" si="37"/>
        <v>0</v>
      </c>
      <c r="AS77" s="234">
        <f t="shared" si="38"/>
        <v>0</v>
      </c>
    </row>
    <row r="78" spans="1:45" s="130" customFormat="1" x14ac:dyDescent="0.2">
      <c r="A78" s="230"/>
      <c r="D78" s="130" t="s">
        <v>90</v>
      </c>
      <c r="F78" s="231"/>
      <c r="G78" s="232"/>
      <c r="H78" s="233"/>
      <c r="I78" s="234">
        <f t="shared" si="13"/>
        <v>0</v>
      </c>
      <c r="J78" s="232"/>
      <c r="K78" s="233"/>
      <c r="L78" s="234">
        <f t="shared" si="14"/>
        <v>0</v>
      </c>
      <c r="M78" s="232"/>
      <c r="N78" s="233"/>
      <c r="O78" s="234">
        <f t="shared" si="15"/>
        <v>0</v>
      </c>
      <c r="P78" s="232"/>
      <c r="Q78" s="233"/>
      <c r="R78" s="234">
        <f t="shared" si="16"/>
        <v>0</v>
      </c>
      <c r="S78" s="232"/>
      <c r="T78" s="233"/>
      <c r="U78" s="234">
        <f t="shared" si="17"/>
        <v>0</v>
      </c>
      <c r="V78" s="232"/>
      <c r="W78" s="233"/>
      <c r="X78" s="234">
        <f t="shared" si="18"/>
        <v>0</v>
      </c>
      <c r="Y78" s="232"/>
      <c r="Z78" s="233"/>
      <c r="AA78" s="234">
        <f t="shared" si="19"/>
        <v>0</v>
      </c>
      <c r="AB78" s="232"/>
      <c r="AC78" s="233"/>
      <c r="AD78" s="234">
        <f t="shared" si="20"/>
        <v>0</v>
      </c>
      <c r="AE78" s="232"/>
      <c r="AF78" s="233"/>
      <c r="AG78" s="234">
        <f t="shared" si="21"/>
        <v>0</v>
      </c>
      <c r="AH78" s="232"/>
      <c r="AI78" s="233"/>
      <c r="AJ78" s="234">
        <f t="shared" si="22"/>
        <v>0</v>
      </c>
      <c r="AK78" s="232"/>
      <c r="AL78" s="233"/>
      <c r="AM78" s="234">
        <f t="shared" si="23"/>
        <v>0</v>
      </c>
      <c r="AN78" s="232"/>
      <c r="AO78" s="233"/>
      <c r="AP78" s="234">
        <f t="shared" si="24"/>
        <v>0</v>
      </c>
      <c r="AQ78" s="232">
        <f t="shared" si="37"/>
        <v>0</v>
      </c>
      <c r="AR78" s="233">
        <f t="shared" si="37"/>
        <v>0</v>
      </c>
      <c r="AS78" s="234">
        <f t="shared" si="38"/>
        <v>0</v>
      </c>
    </row>
    <row r="79" spans="1:45" s="130" customFormat="1" x14ac:dyDescent="0.2">
      <c r="A79" s="230"/>
      <c r="D79" s="130" t="s">
        <v>91</v>
      </c>
      <c r="F79" s="231"/>
      <c r="G79" s="232"/>
      <c r="H79" s="233"/>
      <c r="I79" s="234">
        <f t="shared" si="13"/>
        <v>0</v>
      </c>
      <c r="J79" s="232"/>
      <c r="K79" s="233"/>
      <c r="L79" s="234">
        <f t="shared" si="14"/>
        <v>0</v>
      </c>
      <c r="M79" s="232"/>
      <c r="N79" s="233"/>
      <c r="O79" s="234">
        <f t="shared" si="15"/>
        <v>0</v>
      </c>
      <c r="P79" s="232"/>
      <c r="Q79" s="233"/>
      <c r="R79" s="234">
        <f t="shared" si="16"/>
        <v>0</v>
      </c>
      <c r="S79" s="232"/>
      <c r="T79" s="233"/>
      <c r="U79" s="234">
        <f t="shared" si="17"/>
        <v>0</v>
      </c>
      <c r="V79" s="232"/>
      <c r="W79" s="233"/>
      <c r="X79" s="234">
        <f t="shared" si="18"/>
        <v>0</v>
      </c>
      <c r="Y79" s="232"/>
      <c r="Z79" s="233"/>
      <c r="AA79" s="234">
        <f t="shared" si="19"/>
        <v>0</v>
      </c>
      <c r="AB79" s="232"/>
      <c r="AC79" s="233"/>
      <c r="AD79" s="234">
        <f t="shared" si="20"/>
        <v>0</v>
      </c>
      <c r="AE79" s="232"/>
      <c r="AF79" s="233"/>
      <c r="AG79" s="234">
        <f t="shared" si="21"/>
        <v>0</v>
      </c>
      <c r="AH79" s="232"/>
      <c r="AI79" s="233"/>
      <c r="AJ79" s="234">
        <f t="shared" si="22"/>
        <v>0</v>
      </c>
      <c r="AK79" s="232"/>
      <c r="AL79" s="233"/>
      <c r="AM79" s="234">
        <f t="shared" si="23"/>
        <v>0</v>
      </c>
      <c r="AN79" s="232"/>
      <c r="AO79" s="233"/>
      <c r="AP79" s="234">
        <f t="shared" si="24"/>
        <v>0</v>
      </c>
      <c r="AQ79" s="232">
        <f t="shared" si="37"/>
        <v>0</v>
      </c>
      <c r="AR79" s="233">
        <f t="shared" si="37"/>
        <v>0</v>
      </c>
      <c r="AS79" s="234">
        <f t="shared" si="38"/>
        <v>0</v>
      </c>
    </row>
    <row r="80" spans="1:45" s="130" customFormat="1" x14ac:dyDescent="0.2">
      <c r="A80" s="230"/>
      <c r="D80" s="130" t="s">
        <v>92</v>
      </c>
      <c r="F80" s="231"/>
      <c r="G80" s="232"/>
      <c r="H80" s="233"/>
      <c r="I80" s="234">
        <f t="shared" si="13"/>
        <v>0</v>
      </c>
      <c r="J80" s="232"/>
      <c r="K80" s="233"/>
      <c r="L80" s="234">
        <f t="shared" si="14"/>
        <v>0</v>
      </c>
      <c r="M80" s="232"/>
      <c r="N80" s="233"/>
      <c r="O80" s="234">
        <f t="shared" si="15"/>
        <v>0</v>
      </c>
      <c r="P80" s="232"/>
      <c r="Q80" s="233"/>
      <c r="R80" s="234">
        <f t="shared" si="16"/>
        <v>0</v>
      </c>
      <c r="S80" s="232"/>
      <c r="T80" s="233"/>
      <c r="U80" s="234">
        <f t="shared" si="17"/>
        <v>0</v>
      </c>
      <c r="V80" s="232"/>
      <c r="W80" s="233"/>
      <c r="X80" s="234">
        <f t="shared" si="18"/>
        <v>0</v>
      </c>
      <c r="Y80" s="232"/>
      <c r="Z80" s="233"/>
      <c r="AA80" s="234">
        <f t="shared" si="19"/>
        <v>0</v>
      </c>
      <c r="AB80" s="232"/>
      <c r="AC80" s="233"/>
      <c r="AD80" s="234">
        <f t="shared" si="20"/>
        <v>0</v>
      </c>
      <c r="AE80" s="232"/>
      <c r="AF80" s="233"/>
      <c r="AG80" s="234">
        <f t="shared" si="21"/>
        <v>0</v>
      </c>
      <c r="AH80" s="232"/>
      <c r="AI80" s="233"/>
      <c r="AJ80" s="234">
        <f t="shared" si="22"/>
        <v>0</v>
      </c>
      <c r="AK80" s="232"/>
      <c r="AL80" s="233"/>
      <c r="AM80" s="234">
        <f t="shared" si="23"/>
        <v>0</v>
      </c>
      <c r="AN80" s="232"/>
      <c r="AO80" s="233"/>
      <c r="AP80" s="234">
        <f t="shared" si="24"/>
        <v>0</v>
      </c>
      <c r="AQ80" s="232">
        <f t="shared" si="37"/>
        <v>0</v>
      </c>
      <c r="AR80" s="233">
        <f t="shared" si="37"/>
        <v>0</v>
      </c>
      <c r="AS80" s="234">
        <f t="shared" si="38"/>
        <v>0</v>
      </c>
    </row>
    <row r="81" spans="1:45" s="146" customFormat="1" x14ac:dyDescent="0.2">
      <c r="A81" s="197"/>
      <c r="C81" s="146" t="s">
        <v>93</v>
      </c>
      <c r="F81" s="161"/>
      <c r="G81" s="34"/>
      <c r="H81" s="147"/>
      <c r="I81" s="137">
        <f t="shared" si="13"/>
        <v>0</v>
      </c>
      <c r="J81" s="34"/>
      <c r="K81" s="147"/>
      <c r="L81" s="137">
        <f t="shared" si="14"/>
        <v>0</v>
      </c>
      <c r="M81" s="34"/>
      <c r="N81" s="147"/>
      <c r="O81" s="137">
        <f t="shared" si="15"/>
        <v>0</v>
      </c>
      <c r="P81" s="34"/>
      <c r="Q81" s="147"/>
      <c r="R81" s="137">
        <f t="shared" si="16"/>
        <v>0</v>
      </c>
      <c r="S81" s="34"/>
      <c r="T81" s="147"/>
      <c r="U81" s="137">
        <f t="shared" si="17"/>
        <v>0</v>
      </c>
      <c r="V81" s="34"/>
      <c r="W81" s="147"/>
      <c r="X81" s="137">
        <f t="shared" si="18"/>
        <v>0</v>
      </c>
      <c r="Y81" s="34"/>
      <c r="Z81" s="147"/>
      <c r="AA81" s="137">
        <f t="shared" si="19"/>
        <v>0</v>
      </c>
      <c r="AB81" s="34"/>
      <c r="AC81" s="147"/>
      <c r="AD81" s="137">
        <f t="shared" si="20"/>
        <v>0</v>
      </c>
      <c r="AE81" s="34"/>
      <c r="AF81" s="147"/>
      <c r="AG81" s="137">
        <f t="shared" si="21"/>
        <v>0</v>
      </c>
      <c r="AH81" s="34"/>
      <c r="AI81" s="147"/>
      <c r="AJ81" s="137">
        <f t="shared" si="22"/>
        <v>0</v>
      </c>
      <c r="AK81" s="34"/>
      <c r="AL81" s="147"/>
      <c r="AM81" s="137">
        <f t="shared" si="23"/>
        <v>0</v>
      </c>
      <c r="AN81" s="34"/>
      <c r="AO81" s="147"/>
      <c r="AP81" s="137">
        <f t="shared" si="24"/>
        <v>0</v>
      </c>
      <c r="AQ81" s="207">
        <f t="shared" si="37"/>
        <v>0</v>
      </c>
      <c r="AR81" s="208">
        <f t="shared" si="37"/>
        <v>0</v>
      </c>
      <c r="AS81" s="209">
        <f t="shared" si="38"/>
        <v>0</v>
      </c>
    </row>
    <row r="82" spans="1:45" s="146" customFormat="1" x14ac:dyDescent="0.2">
      <c r="A82" s="197"/>
      <c r="C82" s="146" t="s">
        <v>94</v>
      </c>
      <c r="F82" s="161"/>
      <c r="G82" s="34">
        <f>G83+G98+G99+G100+G101+G102+G103</f>
        <v>0</v>
      </c>
      <c r="H82" s="147">
        <f>H83+H98+H99+H100+H101+H102+H103</f>
        <v>0</v>
      </c>
      <c r="I82" s="137">
        <f t="shared" si="13"/>
        <v>0</v>
      </c>
      <c r="J82" s="34">
        <f>J83+J98+J99+J100+J101+J102+J103</f>
        <v>0</v>
      </c>
      <c r="K82" s="147">
        <f>K83+K98+K99+K100+K101+K102+K103</f>
        <v>0</v>
      </c>
      <c r="L82" s="137">
        <f t="shared" si="14"/>
        <v>0</v>
      </c>
      <c r="M82" s="34">
        <f>M83+M98+M99+M100+M101+M102+M103</f>
        <v>0</v>
      </c>
      <c r="N82" s="147">
        <f>N83+N98+N99+N100+N101+N102+N103</f>
        <v>0</v>
      </c>
      <c r="O82" s="137">
        <f t="shared" si="15"/>
        <v>0</v>
      </c>
      <c r="P82" s="34">
        <f>P83+P98+P99+P100+P101+P102+P103</f>
        <v>0</v>
      </c>
      <c r="Q82" s="147">
        <f>Q83+Q98+Q99+Q100+Q101+Q102+Q103</f>
        <v>0</v>
      </c>
      <c r="R82" s="137">
        <f t="shared" si="16"/>
        <v>0</v>
      </c>
      <c r="S82" s="34">
        <f>S83+S98+S99+S100+S101+S102+S103</f>
        <v>0</v>
      </c>
      <c r="T82" s="147">
        <f>T83+T98+T99+T100+T101+T102+T103</f>
        <v>0</v>
      </c>
      <c r="U82" s="137">
        <f t="shared" si="17"/>
        <v>0</v>
      </c>
      <c r="V82" s="34">
        <f>V83+V98+V99+V100+V101+V102+V103</f>
        <v>0</v>
      </c>
      <c r="W82" s="147">
        <f>W83+W98+W99+W100+W101+W102+W103</f>
        <v>0</v>
      </c>
      <c r="X82" s="137">
        <f t="shared" si="18"/>
        <v>0</v>
      </c>
      <c r="Y82" s="34">
        <f>Y83+Y98+Y99+Y100+Y101+Y102+Y103</f>
        <v>0</v>
      </c>
      <c r="Z82" s="147">
        <f>Z83+Z98+Z99+Z100+Z101+Z102+Z103</f>
        <v>0</v>
      </c>
      <c r="AA82" s="137">
        <f t="shared" si="19"/>
        <v>0</v>
      </c>
      <c r="AB82" s="34">
        <f>AB83+AB98+AB99+AB100+AB101+AB102+AB103</f>
        <v>0</v>
      </c>
      <c r="AC82" s="147">
        <f>AC83+AC98+AC99+AC100+AC101+AC102+AC103</f>
        <v>0</v>
      </c>
      <c r="AD82" s="137">
        <f t="shared" si="20"/>
        <v>0</v>
      </c>
      <c r="AE82" s="34">
        <f>AE83+AE98+AE99+AE100+AE101+AE102+AE103</f>
        <v>0</v>
      </c>
      <c r="AF82" s="147">
        <f>AF83+AF98+AF99+AF100+AF101+AF102+AF103</f>
        <v>0</v>
      </c>
      <c r="AG82" s="137">
        <f t="shared" si="21"/>
        <v>0</v>
      </c>
      <c r="AH82" s="34">
        <f>AH83+AH98+AH99+AH100+AH101+AH102+AH103</f>
        <v>0</v>
      </c>
      <c r="AI82" s="147">
        <f>AI83+AI98+AI99+AI100+AI101+AI102+AI103</f>
        <v>0</v>
      </c>
      <c r="AJ82" s="137">
        <f t="shared" si="22"/>
        <v>0</v>
      </c>
      <c r="AK82" s="34">
        <f>AK83+AK98+AK99+AK100+AK101+AK102+AK103</f>
        <v>0</v>
      </c>
      <c r="AL82" s="147">
        <f>AL83+AL98+AL99+AL100+AL101+AL102+AL103</f>
        <v>0</v>
      </c>
      <c r="AM82" s="137">
        <f t="shared" si="23"/>
        <v>0</v>
      </c>
      <c r="AN82" s="34">
        <f>AN83+AN98+AN99+AN100+AN101+AN102+AN103</f>
        <v>0</v>
      </c>
      <c r="AO82" s="147">
        <f>AO83+AO98+AO99+AO100+AO101+AO102+AO103</f>
        <v>0</v>
      </c>
      <c r="AP82" s="137">
        <f t="shared" si="24"/>
        <v>0</v>
      </c>
      <c r="AQ82" s="207">
        <f t="shared" si="37"/>
        <v>0</v>
      </c>
      <c r="AR82" s="208">
        <f t="shared" si="37"/>
        <v>0</v>
      </c>
      <c r="AS82" s="209">
        <f t="shared" si="38"/>
        <v>0</v>
      </c>
    </row>
    <row r="83" spans="1:45" x14ac:dyDescent="0.2">
      <c r="A83" s="194"/>
      <c r="D83" s="124" t="s">
        <v>95</v>
      </c>
      <c r="F83" s="126"/>
      <c r="G83" s="143">
        <f>G84+G87+G92+G93</f>
        <v>0</v>
      </c>
      <c r="H83" s="144">
        <f>H84+H87+H92+H93</f>
        <v>0</v>
      </c>
      <c r="I83" s="145">
        <f t="shared" si="13"/>
        <v>0</v>
      </c>
      <c r="J83" s="143">
        <f>J84+J87+J92+J93</f>
        <v>0</v>
      </c>
      <c r="K83" s="144">
        <f>K84+K87+K92+K93</f>
        <v>0</v>
      </c>
      <c r="L83" s="145">
        <f t="shared" si="14"/>
        <v>0</v>
      </c>
      <c r="M83" s="143">
        <f>M84+M87+M92+M93</f>
        <v>0</v>
      </c>
      <c r="N83" s="144">
        <f>N84+N87+N92+N93</f>
        <v>0</v>
      </c>
      <c r="O83" s="145">
        <f t="shared" si="15"/>
        <v>0</v>
      </c>
      <c r="P83" s="143">
        <f>P84+P87+P92+P93</f>
        <v>0</v>
      </c>
      <c r="Q83" s="144">
        <f>Q84+Q87+Q92+Q93</f>
        <v>0</v>
      </c>
      <c r="R83" s="145">
        <f t="shared" si="16"/>
        <v>0</v>
      </c>
      <c r="S83" s="143">
        <f>S84+S87+S92+S93</f>
        <v>0</v>
      </c>
      <c r="T83" s="144">
        <f>T84+T87+T92+T93</f>
        <v>0</v>
      </c>
      <c r="U83" s="145">
        <f t="shared" si="17"/>
        <v>0</v>
      </c>
      <c r="V83" s="143">
        <f>V84+V87+V92+V93</f>
        <v>0</v>
      </c>
      <c r="W83" s="144">
        <f>W84+W87+W92+W93</f>
        <v>0</v>
      </c>
      <c r="X83" s="145">
        <f t="shared" si="18"/>
        <v>0</v>
      </c>
      <c r="Y83" s="143">
        <f>Y84+Y87+Y92+Y93</f>
        <v>0</v>
      </c>
      <c r="Z83" s="144">
        <f>Z84+Z87+Z92+Z93</f>
        <v>0</v>
      </c>
      <c r="AA83" s="145">
        <f t="shared" si="19"/>
        <v>0</v>
      </c>
      <c r="AB83" s="143">
        <f>AB84+AB87+AB92+AB93</f>
        <v>0</v>
      </c>
      <c r="AC83" s="144">
        <f>AC84+AC87+AC92+AC93</f>
        <v>0</v>
      </c>
      <c r="AD83" s="145">
        <f t="shared" si="20"/>
        <v>0</v>
      </c>
      <c r="AE83" s="143">
        <f>AE84+AE87+AE92+AE93</f>
        <v>0</v>
      </c>
      <c r="AF83" s="144">
        <f>AF84+AF87+AF92+AF93</f>
        <v>0</v>
      </c>
      <c r="AG83" s="145">
        <f t="shared" si="21"/>
        <v>0</v>
      </c>
      <c r="AH83" s="143">
        <f>AH84+AH87+AH92+AH93</f>
        <v>0</v>
      </c>
      <c r="AI83" s="144">
        <f>AI84+AI87+AI92+AI93</f>
        <v>0</v>
      </c>
      <c r="AJ83" s="145">
        <f t="shared" si="22"/>
        <v>0</v>
      </c>
      <c r="AK83" s="143">
        <f>AK84+AK87+AK92+AK93</f>
        <v>0</v>
      </c>
      <c r="AL83" s="144">
        <f>AL84+AL87+AL92+AL93</f>
        <v>0</v>
      </c>
      <c r="AM83" s="145">
        <f t="shared" si="23"/>
        <v>0</v>
      </c>
      <c r="AN83" s="143">
        <f>AN84+AN87+AN92+AN93</f>
        <v>0</v>
      </c>
      <c r="AO83" s="144">
        <f>AO84+AO87+AO92+AO93</f>
        <v>0</v>
      </c>
      <c r="AP83" s="145">
        <f t="shared" si="24"/>
        <v>0</v>
      </c>
      <c r="AQ83" s="210">
        <f t="shared" si="37"/>
        <v>0</v>
      </c>
      <c r="AR83" s="211">
        <f t="shared" si="37"/>
        <v>0</v>
      </c>
      <c r="AS83" s="212">
        <f t="shared" si="38"/>
        <v>0</v>
      </c>
    </row>
    <row r="84" spans="1:45" x14ac:dyDescent="0.2">
      <c r="A84" s="194"/>
      <c r="E84" s="124" t="s">
        <v>96</v>
      </c>
      <c r="F84" s="126"/>
      <c r="G84" s="143">
        <f>SUM(G85:G86)</f>
        <v>0</v>
      </c>
      <c r="H84" s="144">
        <f>SUM(H85:H86)</f>
        <v>0</v>
      </c>
      <c r="I84" s="145">
        <f t="shared" si="13"/>
        <v>0</v>
      </c>
      <c r="J84" s="143">
        <f>SUM(J85:J86)</f>
        <v>0</v>
      </c>
      <c r="K84" s="144">
        <f>SUM(K85:K86)</f>
        <v>0</v>
      </c>
      <c r="L84" s="145">
        <f t="shared" si="14"/>
        <v>0</v>
      </c>
      <c r="M84" s="143">
        <f>SUM(M85:M86)</f>
        <v>0</v>
      </c>
      <c r="N84" s="144">
        <f>SUM(N85:N86)</f>
        <v>0</v>
      </c>
      <c r="O84" s="145">
        <f t="shared" si="15"/>
        <v>0</v>
      </c>
      <c r="P84" s="143">
        <f>SUM(P85:P86)</f>
        <v>0</v>
      </c>
      <c r="Q84" s="144">
        <f>SUM(Q85:Q86)</f>
        <v>0</v>
      </c>
      <c r="R84" s="145">
        <f t="shared" si="16"/>
        <v>0</v>
      </c>
      <c r="S84" s="143">
        <f>SUM(S85:S86)</f>
        <v>0</v>
      </c>
      <c r="T84" s="144">
        <f>SUM(T85:T86)</f>
        <v>0</v>
      </c>
      <c r="U84" s="145">
        <f t="shared" si="17"/>
        <v>0</v>
      </c>
      <c r="V84" s="143">
        <f>SUM(V85:V86)</f>
        <v>0</v>
      </c>
      <c r="W84" s="144">
        <f>SUM(W85:W86)</f>
        <v>0</v>
      </c>
      <c r="X84" s="145">
        <f t="shared" si="18"/>
        <v>0</v>
      </c>
      <c r="Y84" s="143">
        <f>SUM(Y85:Y86)</f>
        <v>0</v>
      </c>
      <c r="Z84" s="144">
        <f>SUM(Z85:Z86)</f>
        <v>0</v>
      </c>
      <c r="AA84" s="145">
        <f t="shared" si="19"/>
        <v>0</v>
      </c>
      <c r="AB84" s="143">
        <f>SUM(AB85:AB86)</f>
        <v>0</v>
      </c>
      <c r="AC84" s="144">
        <f>SUM(AC85:AC86)</f>
        <v>0</v>
      </c>
      <c r="AD84" s="145">
        <f t="shared" si="20"/>
        <v>0</v>
      </c>
      <c r="AE84" s="143">
        <f>SUM(AE85:AE86)</f>
        <v>0</v>
      </c>
      <c r="AF84" s="144">
        <f>SUM(AF85:AF86)</f>
        <v>0</v>
      </c>
      <c r="AG84" s="145">
        <f t="shared" si="21"/>
        <v>0</v>
      </c>
      <c r="AH84" s="143">
        <f>SUM(AH85:AH86)</f>
        <v>0</v>
      </c>
      <c r="AI84" s="144">
        <f>SUM(AI85:AI86)</f>
        <v>0</v>
      </c>
      <c r="AJ84" s="145">
        <f t="shared" si="22"/>
        <v>0</v>
      </c>
      <c r="AK84" s="143">
        <f>SUM(AK85:AK86)</f>
        <v>0</v>
      </c>
      <c r="AL84" s="144">
        <f>SUM(AL85:AL86)</f>
        <v>0</v>
      </c>
      <c r="AM84" s="145">
        <f t="shared" si="23"/>
        <v>0</v>
      </c>
      <c r="AN84" s="143">
        <f>SUM(AN85:AN86)</f>
        <v>0</v>
      </c>
      <c r="AO84" s="144">
        <f>SUM(AO85:AO86)</f>
        <v>0</v>
      </c>
      <c r="AP84" s="145">
        <f t="shared" si="24"/>
        <v>0</v>
      </c>
      <c r="AQ84" s="210">
        <f t="shared" si="37"/>
        <v>0</v>
      </c>
      <c r="AR84" s="211">
        <f t="shared" si="37"/>
        <v>0</v>
      </c>
      <c r="AS84" s="212">
        <f t="shared" si="38"/>
        <v>0</v>
      </c>
    </row>
    <row r="85" spans="1:45" s="130" customFormat="1" x14ac:dyDescent="0.2">
      <c r="A85" s="230"/>
      <c r="F85" s="231" t="s">
        <v>97</v>
      </c>
      <c r="G85" s="232"/>
      <c r="H85" s="233"/>
      <c r="I85" s="234">
        <f>G85-H85</f>
        <v>0</v>
      </c>
      <c r="J85" s="232"/>
      <c r="K85" s="233"/>
      <c r="L85" s="234">
        <f t="shared" si="14"/>
        <v>0</v>
      </c>
      <c r="M85" s="232"/>
      <c r="N85" s="233"/>
      <c r="O85" s="234">
        <f t="shared" si="15"/>
        <v>0</v>
      </c>
      <c r="P85" s="232"/>
      <c r="Q85" s="233"/>
      <c r="R85" s="234">
        <f t="shared" si="16"/>
        <v>0</v>
      </c>
      <c r="S85" s="232"/>
      <c r="T85" s="233"/>
      <c r="U85" s="234">
        <f t="shared" si="17"/>
        <v>0</v>
      </c>
      <c r="V85" s="232"/>
      <c r="W85" s="233"/>
      <c r="X85" s="234">
        <f t="shared" si="18"/>
        <v>0</v>
      </c>
      <c r="Y85" s="232"/>
      <c r="Z85" s="233"/>
      <c r="AA85" s="234">
        <f t="shared" si="19"/>
        <v>0</v>
      </c>
      <c r="AB85" s="232"/>
      <c r="AC85" s="233"/>
      <c r="AD85" s="234">
        <f t="shared" si="20"/>
        <v>0</v>
      </c>
      <c r="AE85" s="232"/>
      <c r="AF85" s="233"/>
      <c r="AG85" s="234">
        <f t="shared" si="21"/>
        <v>0</v>
      </c>
      <c r="AH85" s="232"/>
      <c r="AI85" s="233"/>
      <c r="AJ85" s="234">
        <f t="shared" si="22"/>
        <v>0</v>
      </c>
      <c r="AK85" s="232"/>
      <c r="AL85" s="233"/>
      <c r="AM85" s="234">
        <f t="shared" si="23"/>
        <v>0</v>
      </c>
      <c r="AN85" s="232"/>
      <c r="AO85" s="233"/>
      <c r="AP85" s="234">
        <f t="shared" si="24"/>
        <v>0</v>
      </c>
      <c r="AQ85" s="232">
        <f t="shared" si="37"/>
        <v>0</v>
      </c>
      <c r="AR85" s="233">
        <f t="shared" si="37"/>
        <v>0</v>
      </c>
      <c r="AS85" s="234">
        <f>I86+L86+O86+R86+U86+X86+AA86+AD86+AG86+AJ86+AM86+AP86</f>
        <v>0</v>
      </c>
    </row>
    <row r="86" spans="1:45" s="130" customFormat="1" x14ac:dyDescent="0.2">
      <c r="A86" s="230"/>
      <c r="F86" s="231" t="s">
        <v>98</v>
      </c>
      <c r="G86" s="232"/>
      <c r="H86" s="233"/>
      <c r="I86" s="234">
        <f t="shared" ref="I86" si="39">G86-H86</f>
        <v>0</v>
      </c>
      <c r="J86" s="232"/>
      <c r="K86" s="233"/>
      <c r="L86" s="234">
        <f t="shared" ref="L86:L91" si="40">J86-K86</f>
        <v>0</v>
      </c>
      <c r="M86" s="232"/>
      <c r="N86" s="233"/>
      <c r="O86" s="234">
        <f t="shared" ref="O86:O91" si="41">M86-N86</f>
        <v>0</v>
      </c>
      <c r="P86" s="232"/>
      <c r="Q86" s="233"/>
      <c r="R86" s="234">
        <f t="shared" ref="R86:R91" si="42">P86-Q86</f>
        <v>0</v>
      </c>
      <c r="S86" s="232"/>
      <c r="T86" s="233"/>
      <c r="U86" s="234">
        <f t="shared" ref="U86:U91" si="43">S86-T86</f>
        <v>0</v>
      </c>
      <c r="V86" s="232"/>
      <c r="W86" s="233"/>
      <c r="X86" s="234">
        <f t="shared" ref="X86:X91" si="44">V86-W86</f>
        <v>0</v>
      </c>
      <c r="Y86" s="232"/>
      <c r="Z86" s="233"/>
      <c r="AA86" s="234">
        <f t="shared" ref="AA86:AA91" si="45">Y86-Z86</f>
        <v>0</v>
      </c>
      <c r="AB86" s="232"/>
      <c r="AC86" s="233"/>
      <c r="AD86" s="234">
        <f t="shared" ref="AD86:AD91" si="46">AB86-AC86</f>
        <v>0</v>
      </c>
      <c r="AE86" s="232"/>
      <c r="AF86" s="233"/>
      <c r="AG86" s="234">
        <f t="shared" ref="AG86:AG91" si="47">AE86-AF86</f>
        <v>0</v>
      </c>
      <c r="AH86" s="232"/>
      <c r="AI86" s="233"/>
      <c r="AJ86" s="234">
        <f t="shared" ref="AJ86:AJ91" si="48">AH86-AI86</f>
        <v>0</v>
      </c>
      <c r="AK86" s="232"/>
      <c r="AL86" s="233"/>
      <c r="AM86" s="234">
        <f t="shared" ref="AM86:AM91" si="49">AK86-AL86</f>
        <v>0</v>
      </c>
      <c r="AN86" s="232"/>
      <c r="AO86" s="233"/>
      <c r="AP86" s="234">
        <f t="shared" ref="AP86:AP91" si="50">AN86-AO86</f>
        <v>0</v>
      </c>
      <c r="AQ86" s="232">
        <f t="shared" si="37"/>
        <v>0</v>
      </c>
      <c r="AR86" s="233">
        <f t="shared" si="37"/>
        <v>0</v>
      </c>
      <c r="AS86" s="234">
        <f t="shared" si="38"/>
        <v>0</v>
      </c>
    </row>
    <row r="87" spans="1:45" x14ac:dyDescent="0.2">
      <c r="A87" s="194"/>
      <c r="E87" s="124" t="s">
        <v>99</v>
      </c>
      <c r="F87" s="126"/>
      <c r="G87" s="143">
        <f>SUM(G88:G91)</f>
        <v>0</v>
      </c>
      <c r="H87" s="144">
        <f>SUM(H88:H91)</f>
        <v>0</v>
      </c>
      <c r="I87" s="145">
        <f t="shared" si="13"/>
        <v>0</v>
      </c>
      <c r="J87" s="143">
        <f>SUM(J88:J91)</f>
        <v>0</v>
      </c>
      <c r="K87" s="144">
        <f>SUM(K88:K91)</f>
        <v>0</v>
      </c>
      <c r="L87" s="145">
        <f t="shared" si="40"/>
        <v>0</v>
      </c>
      <c r="M87" s="143">
        <f>SUM(M88:M91)</f>
        <v>0</v>
      </c>
      <c r="N87" s="144">
        <f>SUM(N88:N91)</f>
        <v>0</v>
      </c>
      <c r="O87" s="145">
        <f t="shared" si="41"/>
        <v>0</v>
      </c>
      <c r="P87" s="143">
        <f>SUM(P88:P91)</f>
        <v>0</v>
      </c>
      <c r="Q87" s="144">
        <f>SUM(Q88:Q91)</f>
        <v>0</v>
      </c>
      <c r="R87" s="145">
        <f t="shared" si="42"/>
        <v>0</v>
      </c>
      <c r="S87" s="143">
        <f>SUM(S88:S91)</f>
        <v>0</v>
      </c>
      <c r="T87" s="144">
        <f>SUM(T88:T91)</f>
        <v>0</v>
      </c>
      <c r="U87" s="145">
        <f t="shared" si="43"/>
        <v>0</v>
      </c>
      <c r="V87" s="143">
        <f>SUM(V88:V91)</f>
        <v>0</v>
      </c>
      <c r="W87" s="144">
        <f>SUM(W88:W91)</f>
        <v>0</v>
      </c>
      <c r="X87" s="145">
        <f t="shared" si="44"/>
        <v>0</v>
      </c>
      <c r="Y87" s="143">
        <f>SUM(Y88:Y91)</f>
        <v>0</v>
      </c>
      <c r="Z87" s="144">
        <f>SUM(Z88:Z91)</f>
        <v>0</v>
      </c>
      <c r="AA87" s="145">
        <f t="shared" si="45"/>
        <v>0</v>
      </c>
      <c r="AB87" s="143">
        <f>SUM(AB88:AB91)</f>
        <v>0</v>
      </c>
      <c r="AC87" s="144">
        <f>SUM(AC88:AC91)</f>
        <v>0</v>
      </c>
      <c r="AD87" s="145">
        <f t="shared" si="46"/>
        <v>0</v>
      </c>
      <c r="AE87" s="143">
        <f>SUM(AE88:AE91)</f>
        <v>0</v>
      </c>
      <c r="AF87" s="144">
        <f>SUM(AF88:AF91)</f>
        <v>0</v>
      </c>
      <c r="AG87" s="145">
        <f t="shared" si="47"/>
        <v>0</v>
      </c>
      <c r="AH87" s="143">
        <f>SUM(AH88:AH91)</f>
        <v>0</v>
      </c>
      <c r="AI87" s="144">
        <f>SUM(AI88:AI91)</f>
        <v>0</v>
      </c>
      <c r="AJ87" s="145">
        <f t="shared" si="48"/>
        <v>0</v>
      </c>
      <c r="AK87" s="143">
        <f>SUM(AK88:AK91)</f>
        <v>0</v>
      </c>
      <c r="AL87" s="144">
        <f>SUM(AL88:AL91)</f>
        <v>0</v>
      </c>
      <c r="AM87" s="145">
        <f t="shared" si="49"/>
        <v>0</v>
      </c>
      <c r="AN87" s="143">
        <f>SUM(AN88:AN91)</f>
        <v>0</v>
      </c>
      <c r="AO87" s="144">
        <f>SUM(AO88:AO91)</f>
        <v>0</v>
      </c>
      <c r="AP87" s="145">
        <f t="shared" si="50"/>
        <v>0</v>
      </c>
      <c r="AQ87" s="210">
        <f t="shared" si="37"/>
        <v>0</v>
      </c>
      <c r="AR87" s="211">
        <f t="shared" si="37"/>
        <v>0</v>
      </c>
      <c r="AS87" s="212">
        <f t="shared" si="38"/>
        <v>0</v>
      </c>
    </row>
    <row r="88" spans="1:45" s="130" customFormat="1" x14ac:dyDescent="0.2">
      <c r="A88" s="230"/>
      <c r="F88" s="231" t="s">
        <v>100</v>
      </c>
      <c r="G88" s="232"/>
      <c r="H88" s="233"/>
      <c r="I88" s="234">
        <f t="shared" si="13"/>
        <v>0</v>
      </c>
      <c r="J88" s="232"/>
      <c r="K88" s="233"/>
      <c r="L88" s="234">
        <f t="shared" si="40"/>
        <v>0</v>
      </c>
      <c r="M88" s="232"/>
      <c r="N88" s="233"/>
      <c r="O88" s="234">
        <f t="shared" si="41"/>
        <v>0</v>
      </c>
      <c r="P88" s="232"/>
      <c r="Q88" s="233"/>
      <c r="R88" s="234">
        <f t="shared" si="42"/>
        <v>0</v>
      </c>
      <c r="S88" s="232"/>
      <c r="T88" s="233"/>
      <c r="U88" s="234">
        <f t="shared" si="43"/>
        <v>0</v>
      </c>
      <c r="V88" s="232"/>
      <c r="W88" s="233"/>
      <c r="X88" s="234">
        <f t="shared" si="44"/>
        <v>0</v>
      </c>
      <c r="Y88" s="232"/>
      <c r="Z88" s="233"/>
      <c r="AA88" s="234">
        <f t="shared" si="45"/>
        <v>0</v>
      </c>
      <c r="AB88" s="232"/>
      <c r="AC88" s="233"/>
      <c r="AD88" s="234">
        <f t="shared" si="46"/>
        <v>0</v>
      </c>
      <c r="AE88" s="232"/>
      <c r="AF88" s="233"/>
      <c r="AG88" s="234">
        <f t="shared" si="47"/>
        <v>0</v>
      </c>
      <c r="AH88" s="232"/>
      <c r="AI88" s="233"/>
      <c r="AJ88" s="234">
        <f t="shared" si="48"/>
        <v>0</v>
      </c>
      <c r="AK88" s="232"/>
      <c r="AL88" s="233"/>
      <c r="AM88" s="234">
        <f t="shared" si="49"/>
        <v>0</v>
      </c>
      <c r="AN88" s="232"/>
      <c r="AO88" s="233"/>
      <c r="AP88" s="234">
        <f t="shared" si="50"/>
        <v>0</v>
      </c>
      <c r="AQ88" s="232">
        <f t="shared" si="37"/>
        <v>0</v>
      </c>
      <c r="AR88" s="233">
        <f t="shared" si="37"/>
        <v>0</v>
      </c>
      <c r="AS88" s="234">
        <f t="shared" si="38"/>
        <v>0</v>
      </c>
    </row>
    <row r="89" spans="1:45" s="130" customFormat="1" x14ac:dyDescent="0.2">
      <c r="A89" s="230"/>
      <c r="F89" s="231" t="s">
        <v>101</v>
      </c>
      <c r="G89" s="232"/>
      <c r="H89" s="233"/>
      <c r="I89" s="234">
        <f>G89-H89</f>
        <v>0</v>
      </c>
      <c r="J89" s="232"/>
      <c r="K89" s="233"/>
      <c r="L89" s="234">
        <f t="shared" si="40"/>
        <v>0</v>
      </c>
      <c r="M89" s="232"/>
      <c r="N89" s="233"/>
      <c r="O89" s="234">
        <f t="shared" si="41"/>
        <v>0</v>
      </c>
      <c r="P89" s="232"/>
      <c r="Q89" s="233"/>
      <c r="R89" s="234">
        <f t="shared" si="42"/>
        <v>0</v>
      </c>
      <c r="S89" s="232"/>
      <c r="T89" s="233"/>
      <c r="U89" s="234">
        <f t="shared" si="43"/>
        <v>0</v>
      </c>
      <c r="V89" s="232"/>
      <c r="W89" s="233"/>
      <c r="X89" s="234">
        <f t="shared" si="44"/>
        <v>0</v>
      </c>
      <c r="Y89" s="232"/>
      <c r="Z89" s="233"/>
      <c r="AA89" s="234">
        <f t="shared" si="45"/>
        <v>0</v>
      </c>
      <c r="AB89" s="232"/>
      <c r="AC89" s="233"/>
      <c r="AD89" s="234">
        <f t="shared" si="46"/>
        <v>0</v>
      </c>
      <c r="AE89" s="232"/>
      <c r="AF89" s="233"/>
      <c r="AG89" s="234">
        <f t="shared" si="47"/>
        <v>0</v>
      </c>
      <c r="AH89" s="232"/>
      <c r="AI89" s="233"/>
      <c r="AJ89" s="234">
        <f t="shared" si="48"/>
        <v>0</v>
      </c>
      <c r="AK89" s="232"/>
      <c r="AL89" s="233"/>
      <c r="AM89" s="234">
        <f t="shared" si="49"/>
        <v>0</v>
      </c>
      <c r="AN89" s="232"/>
      <c r="AO89" s="233"/>
      <c r="AP89" s="234">
        <f t="shared" si="50"/>
        <v>0</v>
      </c>
      <c r="AQ89" s="232">
        <f t="shared" si="37"/>
        <v>0</v>
      </c>
      <c r="AR89" s="233">
        <f t="shared" si="37"/>
        <v>0</v>
      </c>
      <c r="AS89" s="234">
        <f t="shared" si="38"/>
        <v>0</v>
      </c>
    </row>
    <row r="90" spans="1:45" s="130" customFormat="1" x14ac:dyDescent="0.2">
      <c r="A90" s="230"/>
      <c r="F90" s="231" t="s">
        <v>102</v>
      </c>
      <c r="G90" s="232"/>
      <c r="H90" s="233"/>
      <c r="I90" s="234">
        <f t="shared" si="13"/>
        <v>0</v>
      </c>
      <c r="J90" s="232"/>
      <c r="K90" s="233"/>
      <c r="L90" s="234">
        <f t="shared" si="40"/>
        <v>0</v>
      </c>
      <c r="M90" s="232"/>
      <c r="N90" s="233"/>
      <c r="O90" s="234">
        <f t="shared" si="41"/>
        <v>0</v>
      </c>
      <c r="P90" s="232"/>
      <c r="Q90" s="233"/>
      <c r="R90" s="234">
        <f t="shared" si="42"/>
        <v>0</v>
      </c>
      <c r="S90" s="232"/>
      <c r="T90" s="233"/>
      <c r="U90" s="234">
        <f t="shared" si="43"/>
        <v>0</v>
      </c>
      <c r="V90" s="232"/>
      <c r="W90" s="233"/>
      <c r="X90" s="234">
        <f t="shared" si="44"/>
        <v>0</v>
      </c>
      <c r="Y90" s="232"/>
      <c r="Z90" s="233"/>
      <c r="AA90" s="234">
        <f t="shared" si="45"/>
        <v>0</v>
      </c>
      <c r="AB90" s="232"/>
      <c r="AC90" s="233"/>
      <c r="AD90" s="234">
        <f t="shared" si="46"/>
        <v>0</v>
      </c>
      <c r="AE90" s="232"/>
      <c r="AF90" s="233"/>
      <c r="AG90" s="234">
        <f t="shared" si="47"/>
        <v>0</v>
      </c>
      <c r="AH90" s="232"/>
      <c r="AI90" s="233"/>
      <c r="AJ90" s="234">
        <f t="shared" si="48"/>
        <v>0</v>
      </c>
      <c r="AK90" s="232"/>
      <c r="AL90" s="233"/>
      <c r="AM90" s="234">
        <f t="shared" si="49"/>
        <v>0</v>
      </c>
      <c r="AN90" s="232"/>
      <c r="AO90" s="233"/>
      <c r="AP90" s="234">
        <f t="shared" si="50"/>
        <v>0</v>
      </c>
      <c r="AQ90" s="232">
        <f t="shared" si="37"/>
        <v>0</v>
      </c>
      <c r="AR90" s="233">
        <f t="shared" si="37"/>
        <v>0</v>
      </c>
      <c r="AS90" s="234">
        <f t="shared" si="38"/>
        <v>0</v>
      </c>
    </row>
    <row r="91" spans="1:45" s="130" customFormat="1" ht="11.25" customHeight="1" x14ac:dyDescent="0.2">
      <c r="A91" s="230"/>
      <c r="F91" s="231" t="s">
        <v>103</v>
      </c>
      <c r="G91" s="232"/>
      <c r="H91" s="233"/>
      <c r="I91" s="234">
        <f t="shared" si="13"/>
        <v>0</v>
      </c>
      <c r="J91" s="232"/>
      <c r="K91" s="233"/>
      <c r="L91" s="234">
        <f t="shared" si="40"/>
        <v>0</v>
      </c>
      <c r="M91" s="232"/>
      <c r="N91" s="233"/>
      <c r="O91" s="234">
        <f t="shared" si="41"/>
        <v>0</v>
      </c>
      <c r="P91" s="232"/>
      <c r="Q91" s="233"/>
      <c r="R91" s="234">
        <f t="shared" si="42"/>
        <v>0</v>
      </c>
      <c r="S91" s="232"/>
      <c r="T91" s="233"/>
      <c r="U91" s="234">
        <f t="shared" si="43"/>
        <v>0</v>
      </c>
      <c r="V91" s="232"/>
      <c r="W91" s="233"/>
      <c r="X91" s="234">
        <f t="shared" si="44"/>
        <v>0</v>
      </c>
      <c r="Y91" s="232"/>
      <c r="Z91" s="233"/>
      <c r="AA91" s="234">
        <f t="shared" si="45"/>
        <v>0</v>
      </c>
      <c r="AB91" s="232"/>
      <c r="AC91" s="233"/>
      <c r="AD91" s="234">
        <f t="shared" si="46"/>
        <v>0</v>
      </c>
      <c r="AE91" s="232"/>
      <c r="AF91" s="233"/>
      <c r="AG91" s="234">
        <f t="shared" si="47"/>
        <v>0</v>
      </c>
      <c r="AH91" s="232"/>
      <c r="AI91" s="233"/>
      <c r="AJ91" s="234">
        <f t="shared" si="48"/>
        <v>0</v>
      </c>
      <c r="AK91" s="232"/>
      <c r="AL91" s="233"/>
      <c r="AM91" s="234">
        <f t="shared" si="49"/>
        <v>0</v>
      </c>
      <c r="AN91" s="232"/>
      <c r="AO91" s="233"/>
      <c r="AP91" s="234">
        <f t="shared" si="50"/>
        <v>0</v>
      </c>
      <c r="AQ91" s="232">
        <f t="shared" si="37"/>
        <v>0</v>
      </c>
      <c r="AR91" s="233">
        <f t="shared" si="37"/>
        <v>0</v>
      </c>
      <c r="AS91" s="234">
        <f t="shared" si="38"/>
        <v>0</v>
      </c>
    </row>
    <row r="92" spans="1:45" s="130" customFormat="1" x14ac:dyDescent="0.2">
      <c r="A92" s="230"/>
      <c r="E92" s="130" t="s">
        <v>104</v>
      </c>
      <c r="F92" s="231"/>
      <c r="G92" s="232"/>
      <c r="H92" s="233"/>
      <c r="I92" s="234"/>
      <c r="J92" s="232"/>
      <c r="K92" s="233"/>
      <c r="L92" s="234"/>
      <c r="M92" s="232"/>
      <c r="N92" s="233"/>
      <c r="O92" s="234"/>
      <c r="P92" s="232"/>
      <c r="Q92" s="233"/>
      <c r="R92" s="234"/>
      <c r="S92" s="232"/>
      <c r="T92" s="233"/>
      <c r="U92" s="234"/>
      <c r="V92" s="232"/>
      <c r="W92" s="233"/>
      <c r="X92" s="234"/>
      <c r="Y92" s="232"/>
      <c r="Z92" s="233"/>
      <c r="AA92" s="234"/>
      <c r="AB92" s="232"/>
      <c r="AC92" s="233"/>
      <c r="AD92" s="234"/>
      <c r="AE92" s="232"/>
      <c r="AF92" s="233"/>
      <c r="AG92" s="234"/>
      <c r="AH92" s="232"/>
      <c r="AI92" s="233"/>
      <c r="AJ92" s="234"/>
      <c r="AK92" s="232"/>
      <c r="AL92" s="233"/>
      <c r="AM92" s="234"/>
      <c r="AN92" s="232"/>
      <c r="AO92" s="233"/>
      <c r="AP92" s="234"/>
      <c r="AQ92" s="232">
        <f t="shared" si="37"/>
        <v>0</v>
      </c>
      <c r="AR92" s="233">
        <f t="shared" si="37"/>
        <v>0</v>
      </c>
      <c r="AS92" s="234">
        <f t="shared" si="38"/>
        <v>0</v>
      </c>
    </row>
    <row r="93" spans="1:45" x14ac:dyDescent="0.2">
      <c r="A93" s="194"/>
      <c r="E93" s="124" t="s">
        <v>105</v>
      </c>
      <c r="F93" s="126"/>
      <c r="G93" s="143">
        <f>SUM(G94:G97)</f>
        <v>0</v>
      </c>
      <c r="H93" s="144">
        <f>SUM(H94:H97)</f>
        <v>0</v>
      </c>
      <c r="I93" s="145">
        <f t="shared" ref="I93:I156" si="51">G93-H93</f>
        <v>0</v>
      </c>
      <c r="J93" s="143">
        <f>SUM(J94:J97)</f>
        <v>0</v>
      </c>
      <c r="K93" s="144">
        <f>SUM(K94:K97)</f>
        <v>0</v>
      </c>
      <c r="L93" s="145">
        <f t="shared" ref="L93:L156" si="52">J93-K93</f>
        <v>0</v>
      </c>
      <c r="M93" s="143">
        <f>SUM(M94:M97)</f>
        <v>0</v>
      </c>
      <c r="N93" s="144">
        <f>SUM(N94:N97)</f>
        <v>0</v>
      </c>
      <c r="O93" s="145">
        <f t="shared" ref="O93:O156" si="53">M93-N93</f>
        <v>0</v>
      </c>
      <c r="P93" s="143">
        <f>SUM(P94:P97)</f>
        <v>0</v>
      </c>
      <c r="Q93" s="144">
        <f>SUM(Q94:Q97)</f>
        <v>0</v>
      </c>
      <c r="R93" s="145">
        <f t="shared" ref="R93:R156" si="54">P93-Q93</f>
        <v>0</v>
      </c>
      <c r="S93" s="143">
        <f>SUM(S94:S97)</f>
        <v>0</v>
      </c>
      <c r="T93" s="144">
        <f>SUM(T94:T97)</f>
        <v>0</v>
      </c>
      <c r="U93" s="145">
        <f t="shared" ref="U93:U156" si="55">S93-T93</f>
        <v>0</v>
      </c>
      <c r="V93" s="143">
        <f>SUM(V94:V97)</f>
        <v>0</v>
      </c>
      <c r="W93" s="144">
        <f>SUM(W94:W97)</f>
        <v>0</v>
      </c>
      <c r="X93" s="145">
        <f t="shared" ref="X93:X156" si="56">V93-W93</f>
        <v>0</v>
      </c>
      <c r="Y93" s="143">
        <f>SUM(Y94:Y97)</f>
        <v>0</v>
      </c>
      <c r="Z93" s="144">
        <f>SUM(Z94:Z97)</f>
        <v>0</v>
      </c>
      <c r="AA93" s="145">
        <f t="shared" ref="AA93:AA156" si="57">Y93-Z93</f>
        <v>0</v>
      </c>
      <c r="AB93" s="143">
        <f>SUM(AB94:AB97)</f>
        <v>0</v>
      </c>
      <c r="AC93" s="144">
        <f>SUM(AC94:AC97)</f>
        <v>0</v>
      </c>
      <c r="AD93" s="145">
        <f t="shared" ref="AD93:AD156" si="58">AB93-AC93</f>
        <v>0</v>
      </c>
      <c r="AE93" s="143">
        <f>SUM(AE94:AE97)</f>
        <v>0</v>
      </c>
      <c r="AF93" s="144">
        <f>SUM(AF94:AF97)</f>
        <v>0</v>
      </c>
      <c r="AG93" s="145">
        <f t="shared" ref="AG93:AG156" si="59">AE93-AF93</f>
        <v>0</v>
      </c>
      <c r="AH93" s="143">
        <f>SUM(AH94:AH97)</f>
        <v>0</v>
      </c>
      <c r="AI93" s="144">
        <f>SUM(AI94:AI97)</f>
        <v>0</v>
      </c>
      <c r="AJ93" s="145">
        <f t="shared" ref="AJ93:AJ156" si="60">AH93-AI93</f>
        <v>0</v>
      </c>
      <c r="AK93" s="143">
        <f>SUM(AK94:AK97)</f>
        <v>0</v>
      </c>
      <c r="AL93" s="144">
        <f>SUM(AL94:AL97)</f>
        <v>0</v>
      </c>
      <c r="AM93" s="145">
        <f t="shared" ref="AM93:AM156" si="61">AK93-AL93</f>
        <v>0</v>
      </c>
      <c r="AN93" s="143">
        <f>SUM(AN94:AN97)</f>
        <v>0</v>
      </c>
      <c r="AO93" s="144">
        <f>SUM(AO94:AO97)</f>
        <v>0</v>
      </c>
      <c r="AP93" s="145">
        <f t="shared" ref="AP93:AP156" si="62">AN93-AO93</f>
        <v>0</v>
      </c>
      <c r="AQ93" s="210">
        <f t="shared" si="37"/>
        <v>0</v>
      </c>
      <c r="AR93" s="211">
        <f t="shared" si="37"/>
        <v>0</v>
      </c>
      <c r="AS93" s="212">
        <f t="shared" si="38"/>
        <v>0</v>
      </c>
    </row>
    <row r="94" spans="1:45" s="130" customFormat="1" x14ac:dyDescent="0.2">
      <c r="A94" s="230"/>
      <c r="F94" s="231" t="s">
        <v>106</v>
      </c>
      <c r="G94" s="232"/>
      <c r="H94" s="233"/>
      <c r="I94" s="234">
        <f t="shared" si="51"/>
        <v>0</v>
      </c>
      <c r="J94" s="232"/>
      <c r="K94" s="233"/>
      <c r="L94" s="234">
        <f t="shared" si="52"/>
        <v>0</v>
      </c>
      <c r="M94" s="232"/>
      <c r="N94" s="233"/>
      <c r="O94" s="234">
        <f t="shared" si="53"/>
        <v>0</v>
      </c>
      <c r="P94" s="232"/>
      <c r="Q94" s="233"/>
      <c r="R94" s="234">
        <f t="shared" si="54"/>
        <v>0</v>
      </c>
      <c r="S94" s="232"/>
      <c r="T94" s="233"/>
      <c r="U94" s="234">
        <f t="shared" si="55"/>
        <v>0</v>
      </c>
      <c r="V94" s="232"/>
      <c r="W94" s="233"/>
      <c r="X94" s="234">
        <f t="shared" si="56"/>
        <v>0</v>
      </c>
      <c r="Y94" s="232"/>
      <c r="Z94" s="233"/>
      <c r="AA94" s="234">
        <f t="shared" si="57"/>
        <v>0</v>
      </c>
      <c r="AB94" s="232"/>
      <c r="AC94" s="233"/>
      <c r="AD94" s="234">
        <f t="shared" si="58"/>
        <v>0</v>
      </c>
      <c r="AE94" s="232"/>
      <c r="AF94" s="233"/>
      <c r="AG94" s="234">
        <f t="shared" si="59"/>
        <v>0</v>
      </c>
      <c r="AH94" s="232"/>
      <c r="AI94" s="233"/>
      <c r="AJ94" s="234">
        <f t="shared" si="60"/>
        <v>0</v>
      </c>
      <c r="AK94" s="232"/>
      <c r="AL94" s="233"/>
      <c r="AM94" s="234">
        <f t="shared" si="61"/>
        <v>0</v>
      </c>
      <c r="AN94" s="232"/>
      <c r="AO94" s="233"/>
      <c r="AP94" s="234">
        <f t="shared" si="62"/>
        <v>0</v>
      </c>
      <c r="AQ94" s="232">
        <f t="shared" si="37"/>
        <v>0</v>
      </c>
      <c r="AR94" s="233">
        <f t="shared" si="37"/>
        <v>0</v>
      </c>
      <c r="AS94" s="234">
        <f t="shared" si="38"/>
        <v>0</v>
      </c>
    </row>
    <row r="95" spans="1:45" s="130" customFormat="1" x14ac:dyDescent="0.2">
      <c r="A95" s="230"/>
      <c r="F95" s="231" t="s">
        <v>107</v>
      </c>
      <c r="G95" s="232"/>
      <c r="H95" s="233"/>
      <c r="I95" s="234">
        <f>G95-H95</f>
        <v>0</v>
      </c>
      <c r="J95" s="232"/>
      <c r="K95" s="233"/>
      <c r="L95" s="234">
        <f t="shared" si="52"/>
        <v>0</v>
      </c>
      <c r="M95" s="232"/>
      <c r="N95" s="233"/>
      <c r="O95" s="234">
        <f t="shared" si="53"/>
        <v>0</v>
      </c>
      <c r="P95" s="232"/>
      <c r="Q95" s="233"/>
      <c r="R95" s="234">
        <f t="shared" si="54"/>
        <v>0</v>
      </c>
      <c r="S95" s="232"/>
      <c r="T95" s="233"/>
      <c r="U95" s="234">
        <f t="shared" si="55"/>
        <v>0</v>
      </c>
      <c r="V95" s="232"/>
      <c r="W95" s="233"/>
      <c r="X95" s="234">
        <f t="shared" si="56"/>
        <v>0</v>
      </c>
      <c r="Y95" s="232"/>
      <c r="Z95" s="233"/>
      <c r="AA95" s="234">
        <f t="shared" si="57"/>
        <v>0</v>
      </c>
      <c r="AB95" s="232"/>
      <c r="AC95" s="233"/>
      <c r="AD95" s="234">
        <f t="shared" si="58"/>
        <v>0</v>
      </c>
      <c r="AE95" s="232"/>
      <c r="AF95" s="233"/>
      <c r="AG95" s="234">
        <f t="shared" si="59"/>
        <v>0</v>
      </c>
      <c r="AH95" s="232"/>
      <c r="AI95" s="233"/>
      <c r="AJ95" s="234">
        <f t="shared" si="60"/>
        <v>0</v>
      </c>
      <c r="AK95" s="232"/>
      <c r="AL95" s="233"/>
      <c r="AM95" s="234">
        <f t="shared" si="61"/>
        <v>0</v>
      </c>
      <c r="AN95" s="232"/>
      <c r="AO95" s="233"/>
      <c r="AP95" s="234">
        <f t="shared" si="62"/>
        <v>0</v>
      </c>
      <c r="AQ95" s="232">
        <f t="shared" si="37"/>
        <v>0</v>
      </c>
      <c r="AR95" s="233">
        <f t="shared" si="37"/>
        <v>0</v>
      </c>
      <c r="AS95" s="234">
        <f>I912+L912+O912+R912+U912+X912+AA912+AD912+AG912+AJ912+AM912+AP912</f>
        <v>0</v>
      </c>
    </row>
    <row r="96" spans="1:45" s="130" customFormat="1" x14ac:dyDescent="0.2">
      <c r="A96" s="230"/>
      <c r="F96" s="231" t="s">
        <v>108</v>
      </c>
      <c r="G96" s="232"/>
      <c r="H96" s="233"/>
      <c r="I96" s="234">
        <f t="shared" si="51"/>
        <v>0</v>
      </c>
      <c r="J96" s="232"/>
      <c r="K96" s="233"/>
      <c r="L96" s="234">
        <f t="shared" si="52"/>
        <v>0</v>
      </c>
      <c r="M96" s="232"/>
      <c r="N96" s="233"/>
      <c r="O96" s="234">
        <f t="shared" si="53"/>
        <v>0</v>
      </c>
      <c r="P96" s="232"/>
      <c r="Q96" s="233"/>
      <c r="R96" s="234">
        <f t="shared" si="54"/>
        <v>0</v>
      </c>
      <c r="S96" s="232"/>
      <c r="T96" s="233"/>
      <c r="U96" s="234">
        <f t="shared" si="55"/>
        <v>0</v>
      </c>
      <c r="V96" s="232"/>
      <c r="W96" s="233"/>
      <c r="X96" s="234">
        <f t="shared" si="56"/>
        <v>0</v>
      </c>
      <c r="Y96" s="232"/>
      <c r="Z96" s="233"/>
      <c r="AA96" s="234">
        <f t="shared" si="57"/>
        <v>0</v>
      </c>
      <c r="AB96" s="232"/>
      <c r="AC96" s="233"/>
      <c r="AD96" s="234">
        <f t="shared" si="58"/>
        <v>0</v>
      </c>
      <c r="AE96" s="232"/>
      <c r="AF96" s="233"/>
      <c r="AG96" s="234">
        <f t="shared" si="59"/>
        <v>0</v>
      </c>
      <c r="AH96" s="232"/>
      <c r="AI96" s="233"/>
      <c r="AJ96" s="234">
        <f t="shared" si="60"/>
        <v>0</v>
      </c>
      <c r="AK96" s="232"/>
      <c r="AL96" s="233"/>
      <c r="AM96" s="234">
        <f t="shared" si="61"/>
        <v>0</v>
      </c>
      <c r="AN96" s="232"/>
      <c r="AO96" s="233"/>
      <c r="AP96" s="234">
        <f t="shared" si="62"/>
        <v>0</v>
      </c>
      <c r="AQ96" s="232">
        <f t="shared" si="37"/>
        <v>0</v>
      </c>
      <c r="AR96" s="233">
        <f t="shared" si="37"/>
        <v>0</v>
      </c>
      <c r="AS96" s="234">
        <f t="shared" si="38"/>
        <v>0</v>
      </c>
    </row>
    <row r="97" spans="1:45" s="130" customFormat="1" ht="11.25" customHeight="1" x14ac:dyDescent="0.2">
      <c r="A97" s="230"/>
      <c r="F97" s="231" t="s">
        <v>109</v>
      </c>
      <c r="G97" s="232"/>
      <c r="H97" s="233"/>
      <c r="I97" s="234">
        <f t="shared" si="51"/>
        <v>0</v>
      </c>
      <c r="J97" s="232"/>
      <c r="K97" s="233"/>
      <c r="L97" s="234">
        <f t="shared" si="52"/>
        <v>0</v>
      </c>
      <c r="M97" s="232"/>
      <c r="N97" s="233"/>
      <c r="O97" s="234">
        <f t="shared" si="53"/>
        <v>0</v>
      </c>
      <c r="P97" s="232"/>
      <c r="Q97" s="233"/>
      <c r="R97" s="234">
        <f t="shared" si="54"/>
        <v>0</v>
      </c>
      <c r="S97" s="232"/>
      <c r="T97" s="233"/>
      <c r="U97" s="234">
        <f t="shared" si="55"/>
        <v>0</v>
      </c>
      <c r="V97" s="232"/>
      <c r="W97" s="233"/>
      <c r="X97" s="234">
        <f t="shared" si="56"/>
        <v>0</v>
      </c>
      <c r="Y97" s="232"/>
      <c r="Z97" s="233"/>
      <c r="AA97" s="234">
        <f t="shared" si="57"/>
        <v>0</v>
      </c>
      <c r="AB97" s="232"/>
      <c r="AC97" s="233"/>
      <c r="AD97" s="234">
        <f t="shared" si="58"/>
        <v>0</v>
      </c>
      <c r="AE97" s="232"/>
      <c r="AF97" s="233"/>
      <c r="AG97" s="234">
        <f t="shared" si="59"/>
        <v>0</v>
      </c>
      <c r="AH97" s="232"/>
      <c r="AI97" s="233"/>
      <c r="AJ97" s="234">
        <f t="shared" si="60"/>
        <v>0</v>
      </c>
      <c r="AK97" s="232"/>
      <c r="AL97" s="233"/>
      <c r="AM97" s="234">
        <f t="shared" si="61"/>
        <v>0</v>
      </c>
      <c r="AN97" s="232"/>
      <c r="AO97" s="233"/>
      <c r="AP97" s="234">
        <f t="shared" si="62"/>
        <v>0</v>
      </c>
      <c r="AQ97" s="232">
        <f t="shared" si="37"/>
        <v>0</v>
      </c>
      <c r="AR97" s="233">
        <f t="shared" si="37"/>
        <v>0</v>
      </c>
      <c r="AS97" s="234">
        <f t="shared" si="38"/>
        <v>0</v>
      </c>
    </row>
    <row r="98" spans="1:45" s="130" customFormat="1" x14ac:dyDescent="0.2">
      <c r="A98" s="230"/>
      <c r="D98" s="130" t="s">
        <v>110</v>
      </c>
      <c r="F98" s="231"/>
      <c r="G98" s="232"/>
      <c r="H98" s="233"/>
      <c r="I98" s="234">
        <f>G98-H98</f>
        <v>0</v>
      </c>
      <c r="J98" s="232"/>
      <c r="K98" s="233"/>
      <c r="L98" s="234">
        <f t="shared" si="52"/>
        <v>0</v>
      </c>
      <c r="M98" s="232"/>
      <c r="N98" s="233"/>
      <c r="O98" s="234">
        <f t="shared" si="53"/>
        <v>0</v>
      </c>
      <c r="P98" s="232"/>
      <c r="Q98" s="233"/>
      <c r="R98" s="234">
        <f t="shared" si="54"/>
        <v>0</v>
      </c>
      <c r="S98" s="232"/>
      <c r="T98" s="233"/>
      <c r="U98" s="234">
        <f t="shared" si="55"/>
        <v>0</v>
      </c>
      <c r="V98" s="232"/>
      <c r="W98" s="233"/>
      <c r="X98" s="234">
        <f t="shared" si="56"/>
        <v>0</v>
      </c>
      <c r="Y98" s="232"/>
      <c r="Z98" s="233"/>
      <c r="AA98" s="234">
        <f t="shared" si="57"/>
        <v>0</v>
      </c>
      <c r="AB98" s="232"/>
      <c r="AC98" s="233"/>
      <c r="AD98" s="234">
        <f t="shared" si="58"/>
        <v>0</v>
      </c>
      <c r="AE98" s="232"/>
      <c r="AF98" s="233"/>
      <c r="AG98" s="234">
        <f t="shared" si="59"/>
        <v>0</v>
      </c>
      <c r="AH98" s="232"/>
      <c r="AI98" s="233"/>
      <c r="AJ98" s="234">
        <f t="shared" si="60"/>
        <v>0</v>
      </c>
      <c r="AK98" s="232"/>
      <c r="AL98" s="233"/>
      <c r="AM98" s="234">
        <f t="shared" si="61"/>
        <v>0</v>
      </c>
      <c r="AN98" s="232"/>
      <c r="AO98" s="233"/>
      <c r="AP98" s="234">
        <f t="shared" si="62"/>
        <v>0</v>
      </c>
      <c r="AQ98" s="232">
        <f t="shared" si="37"/>
        <v>0</v>
      </c>
      <c r="AR98" s="233">
        <f t="shared" si="37"/>
        <v>0</v>
      </c>
      <c r="AS98" s="234">
        <f t="shared" si="38"/>
        <v>0</v>
      </c>
    </row>
    <row r="99" spans="1:45" s="130" customFormat="1" x14ac:dyDescent="0.2">
      <c r="A99" s="230"/>
      <c r="D99" s="130" t="s">
        <v>111</v>
      </c>
      <c r="F99" s="231"/>
      <c r="G99" s="232"/>
      <c r="H99" s="233"/>
      <c r="I99" s="234">
        <f>G99-H99</f>
        <v>0</v>
      </c>
      <c r="J99" s="232"/>
      <c r="K99" s="233"/>
      <c r="L99" s="234">
        <f t="shared" si="52"/>
        <v>0</v>
      </c>
      <c r="M99" s="232"/>
      <c r="N99" s="233"/>
      <c r="O99" s="234">
        <f t="shared" si="53"/>
        <v>0</v>
      </c>
      <c r="P99" s="232"/>
      <c r="Q99" s="233"/>
      <c r="R99" s="234">
        <f t="shared" si="54"/>
        <v>0</v>
      </c>
      <c r="S99" s="232"/>
      <c r="T99" s="233"/>
      <c r="U99" s="234">
        <f t="shared" si="55"/>
        <v>0</v>
      </c>
      <c r="V99" s="232"/>
      <c r="W99" s="233"/>
      <c r="X99" s="234">
        <f t="shared" si="56"/>
        <v>0</v>
      </c>
      <c r="Y99" s="232"/>
      <c r="Z99" s="233"/>
      <c r="AA99" s="234">
        <f t="shared" si="57"/>
        <v>0</v>
      </c>
      <c r="AB99" s="232"/>
      <c r="AC99" s="233"/>
      <c r="AD99" s="234">
        <f t="shared" si="58"/>
        <v>0</v>
      </c>
      <c r="AE99" s="232"/>
      <c r="AF99" s="233"/>
      <c r="AG99" s="234">
        <f t="shared" si="59"/>
        <v>0</v>
      </c>
      <c r="AH99" s="232"/>
      <c r="AI99" s="233"/>
      <c r="AJ99" s="234">
        <f t="shared" si="60"/>
        <v>0</v>
      </c>
      <c r="AK99" s="232"/>
      <c r="AL99" s="233"/>
      <c r="AM99" s="234">
        <f t="shared" si="61"/>
        <v>0</v>
      </c>
      <c r="AN99" s="232"/>
      <c r="AO99" s="233"/>
      <c r="AP99" s="234">
        <f t="shared" si="62"/>
        <v>0</v>
      </c>
      <c r="AQ99" s="232">
        <f t="shared" si="37"/>
        <v>0</v>
      </c>
      <c r="AR99" s="233">
        <f t="shared" si="37"/>
        <v>0</v>
      </c>
      <c r="AS99" s="234">
        <f t="shared" si="38"/>
        <v>0</v>
      </c>
    </row>
    <row r="100" spans="1:45" s="130" customFormat="1" x14ac:dyDescent="0.2">
      <c r="A100" s="230"/>
      <c r="D100" s="130" t="s">
        <v>112</v>
      </c>
      <c r="F100" s="231"/>
      <c r="G100" s="232"/>
      <c r="H100" s="233"/>
      <c r="I100" s="234">
        <f>G100-H100</f>
        <v>0</v>
      </c>
      <c r="J100" s="232"/>
      <c r="K100" s="233"/>
      <c r="L100" s="234">
        <f t="shared" si="52"/>
        <v>0</v>
      </c>
      <c r="M100" s="232"/>
      <c r="N100" s="233"/>
      <c r="O100" s="234">
        <f t="shared" si="53"/>
        <v>0</v>
      </c>
      <c r="P100" s="232"/>
      <c r="Q100" s="233"/>
      <c r="R100" s="234">
        <f t="shared" si="54"/>
        <v>0</v>
      </c>
      <c r="S100" s="232"/>
      <c r="T100" s="233"/>
      <c r="U100" s="234">
        <f t="shared" si="55"/>
        <v>0</v>
      </c>
      <c r="V100" s="232"/>
      <c r="W100" s="233"/>
      <c r="X100" s="234">
        <f t="shared" si="56"/>
        <v>0</v>
      </c>
      <c r="Y100" s="232"/>
      <c r="Z100" s="233"/>
      <c r="AA100" s="234">
        <f t="shared" si="57"/>
        <v>0</v>
      </c>
      <c r="AB100" s="232"/>
      <c r="AC100" s="233"/>
      <c r="AD100" s="234">
        <f t="shared" si="58"/>
        <v>0</v>
      </c>
      <c r="AE100" s="232"/>
      <c r="AF100" s="233"/>
      <c r="AG100" s="234">
        <f t="shared" si="59"/>
        <v>0</v>
      </c>
      <c r="AH100" s="232"/>
      <c r="AI100" s="233"/>
      <c r="AJ100" s="234">
        <f t="shared" si="60"/>
        <v>0</v>
      </c>
      <c r="AK100" s="232"/>
      <c r="AL100" s="233"/>
      <c r="AM100" s="234">
        <f t="shared" si="61"/>
        <v>0</v>
      </c>
      <c r="AN100" s="232"/>
      <c r="AO100" s="233"/>
      <c r="AP100" s="234">
        <f t="shared" si="62"/>
        <v>0</v>
      </c>
      <c r="AQ100" s="232">
        <f t="shared" si="37"/>
        <v>0</v>
      </c>
      <c r="AR100" s="233">
        <f t="shared" si="37"/>
        <v>0</v>
      </c>
      <c r="AS100" s="234">
        <f t="shared" si="38"/>
        <v>0</v>
      </c>
    </row>
    <row r="101" spans="1:45" s="130" customFormat="1" x14ac:dyDescent="0.2">
      <c r="A101" s="230"/>
      <c r="D101" s="130" t="s">
        <v>113</v>
      </c>
      <c r="F101" s="231"/>
      <c r="G101" s="232"/>
      <c r="H101" s="233"/>
      <c r="I101" s="234">
        <f>G101-H101</f>
        <v>0</v>
      </c>
      <c r="J101" s="232"/>
      <c r="K101" s="233"/>
      <c r="L101" s="234">
        <f t="shared" si="52"/>
        <v>0</v>
      </c>
      <c r="M101" s="232"/>
      <c r="N101" s="233"/>
      <c r="O101" s="234">
        <f t="shared" si="53"/>
        <v>0</v>
      </c>
      <c r="P101" s="232"/>
      <c r="Q101" s="233"/>
      <c r="R101" s="234">
        <f t="shared" si="54"/>
        <v>0</v>
      </c>
      <c r="S101" s="232"/>
      <c r="T101" s="233"/>
      <c r="U101" s="234">
        <f t="shared" si="55"/>
        <v>0</v>
      </c>
      <c r="V101" s="232"/>
      <c r="W101" s="233"/>
      <c r="X101" s="234">
        <f t="shared" si="56"/>
        <v>0</v>
      </c>
      <c r="Y101" s="232"/>
      <c r="Z101" s="233"/>
      <c r="AA101" s="234">
        <f t="shared" si="57"/>
        <v>0</v>
      </c>
      <c r="AB101" s="232"/>
      <c r="AC101" s="233"/>
      <c r="AD101" s="234">
        <f t="shared" si="58"/>
        <v>0</v>
      </c>
      <c r="AE101" s="232"/>
      <c r="AF101" s="233"/>
      <c r="AG101" s="234">
        <f t="shared" si="59"/>
        <v>0</v>
      </c>
      <c r="AH101" s="232"/>
      <c r="AI101" s="233"/>
      <c r="AJ101" s="234">
        <f t="shared" si="60"/>
        <v>0</v>
      </c>
      <c r="AK101" s="232"/>
      <c r="AL101" s="233"/>
      <c r="AM101" s="234">
        <f t="shared" si="61"/>
        <v>0</v>
      </c>
      <c r="AN101" s="232"/>
      <c r="AO101" s="233"/>
      <c r="AP101" s="234">
        <f t="shared" si="62"/>
        <v>0</v>
      </c>
      <c r="AQ101" s="232">
        <f t="shared" si="37"/>
        <v>0</v>
      </c>
      <c r="AR101" s="233">
        <f t="shared" si="37"/>
        <v>0</v>
      </c>
      <c r="AS101" s="234">
        <f t="shared" si="38"/>
        <v>0</v>
      </c>
    </row>
    <row r="102" spans="1:45" s="130" customFormat="1" x14ac:dyDescent="0.2">
      <c r="A102" s="230"/>
      <c r="D102" s="130" t="s">
        <v>114</v>
      </c>
      <c r="F102" s="231"/>
      <c r="G102" s="232"/>
      <c r="H102" s="233"/>
      <c r="I102" s="234">
        <f t="shared" si="51"/>
        <v>0</v>
      </c>
      <c r="J102" s="232"/>
      <c r="K102" s="233"/>
      <c r="L102" s="234">
        <f t="shared" si="52"/>
        <v>0</v>
      </c>
      <c r="M102" s="232"/>
      <c r="N102" s="233"/>
      <c r="O102" s="234">
        <f t="shared" si="53"/>
        <v>0</v>
      </c>
      <c r="P102" s="232"/>
      <c r="Q102" s="233"/>
      <c r="R102" s="234">
        <f t="shared" si="54"/>
        <v>0</v>
      </c>
      <c r="S102" s="232"/>
      <c r="T102" s="233"/>
      <c r="U102" s="234">
        <f t="shared" si="55"/>
        <v>0</v>
      </c>
      <c r="V102" s="232"/>
      <c r="W102" s="233"/>
      <c r="X102" s="234">
        <f t="shared" si="56"/>
        <v>0</v>
      </c>
      <c r="Y102" s="232"/>
      <c r="Z102" s="233"/>
      <c r="AA102" s="234">
        <f t="shared" si="57"/>
        <v>0</v>
      </c>
      <c r="AB102" s="232"/>
      <c r="AC102" s="233"/>
      <c r="AD102" s="234">
        <f t="shared" si="58"/>
        <v>0</v>
      </c>
      <c r="AE102" s="232"/>
      <c r="AF102" s="233"/>
      <c r="AG102" s="234">
        <f t="shared" si="59"/>
        <v>0</v>
      </c>
      <c r="AH102" s="232"/>
      <c r="AI102" s="233"/>
      <c r="AJ102" s="234">
        <f t="shared" si="60"/>
        <v>0</v>
      </c>
      <c r="AK102" s="232"/>
      <c r="AL102" s="233"/>
      <c r="AM102" s="234">
        <f t="shared" si="61"/>
        <v>0</v>
      </c>
      <c r="AN102" s="232"/>
      <c r="AO102" s="233"/>
      <c r="AP102" s="234">
        <f t="shared" si="62"/>
        <v>0</v>
      </c>
      <c r="AQ102" s="232">
        <f t="shared" si="37"/>
        <v>0</v>
      </c>
      <c r="AR102" s="233">
        <f t="shared" si="37"/>
        <v>0</v>
      </c>
      <c r="AS102" s="234">
        <f t="shared" si="38"/>
        <v>0</v>
      </c>
    </row>
    <row r="103" spans="1:45" s="130" customFormat="1" x14ac:dyDescent="0.2">
      <c r="A103" s="230"/>
      <c r="D103" s="130" t="s">
        <v>115</v>
      </c>
      <c r="F103" s="231"/>
      <c r="G103" s="232"/>
      <c r="H103" s="233"/>
      <c r="I103" s="234">
        <f t="shared" si="51"/>
        <v>0</v>
      </c>
      <c r="J103" s="232"/>
      <c r="K103" s="233"/>
      <c r="L103" s="234">
        <f t="shared" si="52"/>
        <v>0</v>
      </c>
      <c r="M103" s="232"/>
      <c r="N103" s="233"/>
      <c r="O103" s="234">
        <f t="shared" si="53"/>
        <v>0</v>
      </c>
      <c r="P103" s="232"/>
      <c r="Q103" s="233"/>
      <c r="R103" s="234">
        <f t="shared" si="54"/>
        <v>0</v>
      </c>
      <c r="S103" s="232"/>
      <c r="T103" s="233"/>
      <c r="U103" s="234">
        <f t="shared" si="55"/>
        <v>0</v>
      </c>
      <c r="V103" s="232"/>
      <c r="W103" s="233"/>
      <c r="X103" s="234">
        <f t="shared" si="56"/>
        <v>0</v>
      </c>
      <c r="Y103" s="232"/>
      <c r="Z103" s="233"/>
      <c r="AA103" s="234">
        <f t="shared" si="57"/>
        <v>0</v>
      </c>
      <c r="AB103" s="232"/>
      <c r="AC103" s="233"/>
      <c r="AD103" s="234">
        <f t="shared" si="58"/>
        <v>0</v>
      </c>
      <c r="AE103" s="232"/>
      <c r="AF103" s="233"/>
      <c r="AG103" s="234">
        <f t="shared" si="59"/>
        <v>0</v>
      </c>
      <c r="AH103" s="232"/>
      <c r="AI103" s="233"/>
      <c r="AJ103" s="234">
        <f t="shared" si="60"/>
        <v>0</v>
      </c>
      <c r="AK103" s="232"/>
      <c r="AL103" s="233"/>
      <c r="AM103" s="234">
        <f t="shared" si="61"/>
        <v>0</v>
      </c>
      <c r="AN103" s="232"/>
      <c r="AO103" s="233"/>
      <c r="AP103" s="234">
        <f t="shared" si="62"/>
        <v>0</v>
      </c>
      <c r="AQ103" s="232">
        <f t="shared" si="37"/>
        <v>0</v>
      </c>
      <c r="AR103" s="233">
        <f t="shared" si="37"/>
        <v>0</v>
      </c>
      <c r="AS103" s="234">
        <f t="shared" si="38"/>
        <v>0</v>
      </c>
    </row>
    <row r="104" spans="1:45" s="146" customFormat="1" x14ac:dyDescent="0.2">
      <c r="A104" s="197"/>
      <c r="C104" s="146" t="s">
        <v>116</v>
      </c>
      <c r="F104" s="161"/>
      <c r="G104" s="34">
        <f>SUM(G105:G108)</f>
        <v>0</v>
      </c>
      <c r="H104" s="147">
        <f>SUM(H105:H108)</f>
        <v>0</v>
      </c>
      <c r="I104" s="137">
        <f t="shared" si="51"/>
        <v>0</v>
      </c>
      <c r="J104" s="34">
        <f>SUM(J105:J108)</f>
        <v>0</v>
      </c>
      <c r="K104" s="147">
        <f>SUM(K105:K108)</f>
        <v>0</v>
      </c>
      <c r="L104" s="137">
        <f t="shared" si="52"/>
        <v>0</v>
      </c>
      <c r="M104" s="34">
        <f>SUM(M105:M108)</f>
        <v>0</v>
      </c>
      <c r="N104" s="147">
        <f>SUM(N105:N108)</f>
        <v>0</v>
      </c>
      <c r="O104" s="137">
        <f t="shared" si="53"/>
        <v>0</v>
      </c>
      <c r="P104" s="34">
        <f>SUM(P105:P108)</f>
        <v>0</v>
      </c>
      <c r="Q104" s="147">
        <f>SUM(Q105:Q108)</f>
        <v>0</v>
      </c>
      <c r="R104" s="137">
        <f t="shared" si="54"/>
        <v>0</v>
      </c>
      <c r="S104" s="34">
        <f>SUM(S105:S108)</f>
        <v>0</v>
      </c>
      <c r="T104" s="147">
        <f>SUM(T105:T108)</f>
        <v>0</v>
      </c>
      <c r="U104" s="137">
        <f t="shared" si="55"/>
        <v>0</v>
      </c>
      <c r="V104" s="34">
        <f>SUM(V105:V108)</f>
        <v>0</v>
      </c>
      <c r="W104" s="147">
        <f>SUM(W105:W108)</f>
        <v>0</v>
      </c>
      <c r="X104" s="137">
        <f t="shared" si="56"/>
        <v>0</v>
      </c>
      <c r="Y104" s="34">
        <f>SUM(Y105:Y108)</f>
        <v>0</v>
      </c>
      <c r="Z104" s="147">
        <f>SUM(Z105:Z108)</f>
        <v>0</v>
      </c>
      <c r="AA104" s="137">
        <f t="shared" si="57"/>
        <v>0</v>
      </c>
      <c r="AB104" s="34">
        <f>SUM(AB105:AB108)</f>
        <v>0</v>
      </c>
      <c r="AC104" s="147">
        <f>SUM(AC105:AC108)</f>
        <v>0</v>
      </c>
      <c r="AD104" s="137">
        <f t="shared" si="58"/>
        <v>0</v>
      </c>
      <c r="AE104" s="34">
        <f>SUM(AE105:AE108)</f>
        <v>0</v>
      </c>
      <c r="AF104" s="147">
        <f>SUM(AF105:AF108)</f>
        <v>0</v>
      </c>
      <c r="AG104" s="137">
        <f t="shared" si="59"/>
        <v>0</v>
      </c>
      <c r="AH104" s="34">
        <f>SUM(AH105:AH108)</f>
        <v>0</v>
      </c>
      <c r="AI104" s="147">
        <f>SUM(AI105:AI108)</f>
        <v>0</v>
      </c>
      <c r="AJ104" s="137">
        <f t="shared" si="60"/>
        <v>0</v>
      </c>
      <c r="AK104" s="34">
        <f>SUM(AK105:AK108)</f>
        <v>0</v>
      </c>
      <c r="AL104" s="147">
        <f>SUM(AL105:AL108)</f>
        <v>0</v>
      </c>
      <c r="AM104" s="137">
        <f t="shared" si="61"/>
        <v>0</v>
      </c>
      <c r="AN104" s="34">
        <f>SUM(AN105:AN108)</f>
        <v>0</v>
      </c>
      <c r="AO104" s="147">
        <f>SUM(AO105:AO108)</f>
        <v>0</v>
      </c>
      <c r="AP104" s="137">
        <f t="shared" si="62"/>
        <v>0</v>
      </c>
      <c r="AQ104" s="207">
        <f t="shared" si="37"/>
        <v>0</v>
      </c>
      <c r="AR104" s="208">
        <f t="shared" si="37"/>
        <v>0</v>
      </c>
      <c r="AS104" s="209">
        <f t="shared" si="38"/>
        <v>0</v>
      </c>
    </row>
    <row r="105" spans="1:45" s="130" customFormat="1" x14ac:dyDescent="0.2">
      <c r="A105" s="230"/>
      <c r="C105" s="238"/>
      <c r="D105" s="130" t="s">
        <v>10</v>
      </c>
      <c r="F105" s="231"/>
      <c r="G105" s="232"/>
      <c r="H105" s="233"/>
      <c r="I105" s="234">
        <f t="shared" si="51"/>
        <v>0</v>
      </c>
      <c r="J105" s="232"/>
      <c r="K105" s="233"/>
      <c r="L105" s="234">
        <f t="shared" si="52"/>
        <v>0</v>
      </c>
      <c r="M105" s="232"/>
      <c r="N105" s="233"/>
      <c r="O105" s="234">
        <f t="shared" si="53"/>
        <v>0</v>
      </c>
      <c r="P105" s="232"/>
      <c r="Q105" s="233"/>
      <c r="R105" s="234">
        <f t="shared" si="54"/>
        <v>0</v>
      </c>
      <c r="S105" s="232"/>
      <c r="T105" s="233"/>
      <c r="U105" s="234">
        <f t="shared" si="55"/>
        <v>0</v>
      </c>
      <c r="V105" s="232"/>
      <c r="W105" s="233"/>
      <c r="X105" s="234">
        <f t="shared" si="56"/>
        <v>0</v>
      </c>
      <c r="Y105" s="232"/>
      <c r="Z105" s="233"/>
      <c r="AA105" s="234">
        <f t="shared" si="57"/>
        <v>0</v>
      </c>
      <c r="AB105" s="232"/>
      <c r="AC105" s="233"/>
      <c r="AD105" s="234">
        <f t="shared" si="58"/>
        <v>0</v>
      </c>
      <c r="AE105" s="232"/>
      <c r="AF105" s="233"/>
      <c r="AG105" s="234">
        <f t="shared" si="59"/>
        <v>0</v>
      </c>
      <c r="AH105" s="232"/>
      <c r="AI105" s="233"/>
      <c r="AJ105" s="234">
        <f t="shared" si="60"/>
        <v>0</v>
      </c>
      <c r="AK105" s="232"/>
      <c r="AL105" s="233"/>
      <c r="AM105" s="234">
        <f t="shared" si="61"/>
        <v>0</v>
      </c>
      <c r="AN105" s="232"/>
      <c r="AO105" s="233"/>
      <c r="AP105" s="234">
        <f t="shared" si="62"/>
        <v>0</v>
      </c>
      <c r="AQ105" s="232">
        <f t="shared" si="37"/>
        <v>0</v>
      </c>
      <c r="AR105" s="233">
        <f t="shared" si="37"/>
        <v>0</v>
      </c>
      <c r="AS105" s="234">
        <f t="shared" si="38"/>
        <v>0</v>
      </c>
    </row>
    <row r="106" spans="1:45" s="130" customFormat="1" x14ac:dyDescent="0.2">
      <c r="A106" s="230"/>
      <c r="D106" s="130" t="s">
        <v>117</v>
      </c>
      <c r="F106" s="231"/>
      <c r="G106" s="232"/>
      <c r="H106" s="233"/>
      <c r="I106" s="234">
        <f t="shared" si="51"/>
        <v>0</v>
      </c>
      <c r="J106" s="232"/>
      <c r="K106" s="233"/>
      <c r="L106" s="234">
        <f t="shared" si="52"/>
        <v>0</v>
      </c>
      <c r="M106" s="232">
        <v>0</v>
      </c>
      <c r="N106" s="233"/>
      <c r="O106" s="234">
        <f t="shared" si="53"/>
        <v>0</v>
      </c>
      <c r="P106" s="232"/>
      <c r="Q106" s="233"/>
      <c r="R106" s="234">
        <f t="shared" si="54"/>
        <v>0</v>
      </c>
      <c r="S106" s="232"/>
      <c r="T106" s="233"/>
      <c r="U106" s="234">
        <f t="shared" si="55"/>
        <v>0</v>
      </c>
      <c r="V106" s="232"/>
      <c r="W106" s="233"/>
      <c r="X106" s="234">
        <f t="shared" si="56"/>
        <v>0</v>
      </c>
      <c r="Y106" s="232"/>
      <c r="Z106" s="233"/>
      <c r="AA106" s="234">
        <f t="shared" si="57"/>
        <v>0</v>
      </c>
      <c r="AB106" s="232"/>
      <c r="AC106" s="233"/>
      <c r="AD106" s="234">
        <f t="shared" si="58"/>
        <v>0</v>
      </c>
      <c r="AE106" s="232"/>
      <c r="AF106" s="233"/>
      <c r="AG106" s="234">
        <f t="shared" si="59"/>
        <v>0</v>
      </c>
      <c r="AH106" s="232"/>
      <c r="AI106" s="233"/>
      <c r="AJ106" s="234">
        <f t="shared" si="60"/>
        <v>0</v>
      </c>
      <c r="AK106" s="232"/>
      <c r="AL106" s="233"/>
      <c r="AM106" s="234">
        <f t="shared" si="61"/>
        <v>0</v>
      </c>
      <c r="AN106" s="232"/>
      <c r="AO106" s="233"/>
      <c r="AP106" s="234">
        <f t="shared" si="62"/>
        <v>0</v>
      </c>
      <c r="AQ106" s="232">
        <f t="shared" si="37"/>
        <v>0</v>
      </c>
      <c r="AR106" s="233">
        <f t="shared" si="37"/>
        <v>0</v>
      </c>
      <c r="AS106" s="234">
        <f t="shared" si="38"/>
        <v>0</v>
      </c>
    </row>
    <row r="107" spans="1:45" s="130" customFormat="1" x14ac:dyDescent="0.2">
      <c r="A107" s="230"/>
      <c r="D107" s="130" t="s">
        <v>118</v>
      </c>
      <c r="F107" s="231"/>
      <c r="G107" s="232"/>
      <c r="H107" s="233"/>
      <c r="I107" s="234">
        <f t="shared" si="51"/>
        <v>0</v>
      </c>
      <c r="J107" s="232"/>
      <c r="K107" s="233"/>
      <c r="L107" s="234">
        <f t="shared" si="52"/>
        <v>0</v>
      </c>
      <c r="M107" s="232"/>
      <c r="N107" s="233"/>
      <c r="O107" s="234">
        <f t="shared" si="53"/>
        <v>0</v>
      </c>
      <c r="P107" s="232"/>
      <c r="Q107" s="233"/>
      <c r="R107" s="234">
        <f t="shared" si="54"/>
        <v>0</v>
      </c>
      <c r="S107" s="232"/>
      <c r="T107" s="233"/>
      <c r="U107" s="234">
        <f t="shared" si="55"/>
        <v>0</v>
      </c>
      <c r="V107" s="232"/>
      <c r="W107" s="233"/>
      <c r="X107" s="234">
        <f t="shared" si="56"/>
        <v>0</v>
      </c>
      <c r="Y107" s="232"/>
      <c r="Z107" s="233"/>
      <c r="AA107" s="234">
        <f t="shared" si="57"/>
        <v>0</v>
      </c>
      <c r="AB107" s="232"/>
      <c r="AC107" s="233"/>
      <c r="AD107" s="234">
        <f t="shared" si="58"/>
        <v>0</v>
      </c>
      <c r="AE107" s="232"/>
      <c r="AF107" s="233"/>
      <c r="AG107" s="234">
        <f t="shared" si="59"/>
        <v>0</v>
      </c>
      <c r="AH107" s="232"/>
      <c r="AI107" s="233"/>
      <c r="AJ107" s="234">
        <f t="shared" si="60"/>
        <v>0</v>
      </c>
      <c r="AK107" s="232"/>
      <c r="AL107" s="233"/>
      <c r="AM107" s="234">
        <f t="shared" si="61"/>
        <v>0</v>
      </c>
      <c r="AN107" s="232"/>
      <c r="AO107" s="233"/>
      <c r="AP107" s="234">
        <f t="shared" si="62"/>
        <v>0</v>
      </c>
      <c r="AQ107" s="232">
        <f t="shared" si="37"/>
        <v>0</v>
      </c>
      <c r="AR107" s="233">
        <f t="shared" si="37"/>
        <v>0</v>
      </c>
      <c r="AS107" s="234">
        <f t="shared" si="38"/>
        <v>0</v>
      </c>
    </row>
    <row r="108" spans="1:45" s="130" customFormat="1" x14ac:dyDescent="0.2">
      <c r="A108" s="230"/>
      <c r="D108" s="130" t="s">
        <v>119</v>
      </c>
      <c r="F108" s="231"/>
      <c r="G108" s="232"/>
      <c r="H108" s="233"/>
      <c r="I108" s="234">
        <f t="shared" si="51"/>
        <v>0</v>
      </c>
      <c r="J108" s="232"/>
      <c r="K108" s="233"/>
      <c r="L108" s="234">
        <f t="shared" si="52"/>
        <v>0</v>
      </c>
      <c r="M108" s="232"/>
      <c r="N108" s="233"/>
      <c r="O108" s="234">
        <f t="shared" si="53"/>
        <v>0</v>
      </c>
      <c r="P108" s="232"/>
      <c r="Q108" s="233"/>
      <c r="R108" s="234">
        <f t="shared" si="54"/>
        <v>0</v>
      </c>
      <c r="S108" s="232"/>
      <c r="T108" s="233"/>
      <c r="U108" s="234">
        <f t="shared" si="55"/>
        <v>0</v>
      </c>
      <c r="V108" s="232"/>
      <c r="W108" s="233"/>
      <c r="X108" s="234">
        <f t="shared" si="56"/>
        <v>0</v>
      </c>
      <c r="Y108" s="232"/>
      <c r="Z108" s="233"/>
      <c r="AA108" s="234">
        <f t="shared" si="57"/>
        <v>0</v>
      </c>
      <c r="AB108" s="232"/>
      <c r="AC108" s="233"/>
      <c r="AD108" s="234">
        <f t="shared" si="58"/>
        <v>0</v>
      </c>
      <c r="AE108" s="232"/>
      <c r="AF108" s="233"/>
      <c r="AG108" s="234">
        <f t="shared" si="59"/>
        <v>0</v>
      </c>
      <c r="AH108" s="232"/>
      <c r="AI108" s="233"/>
      <c r="AJ108" s="234">
        <f t="shared" si="60"/>
        <v>0</v>
      </c>
      <c r="AK108" s="232"/>
      <c r="AL108" s="233"/>
      <c r="AM108" s="234">
        <f t="shared" si="61"/>
        <v>0</v>
      </c>
      <c r="AN108" s="232"/>
      <c r="AO108" s="233"/>
      <c r="AP108" s="234">
        <f t="shared" si="62"/>
        <v>0</v>
      </c>
      <c r="AQ108" s="232">
        <f t="shared" si="37"/>
        <v>0</v>
      </c>
      <c r="AR108" s="233">
        <f t="shared" si="37"/>
        <v>0</v>
      </c>
      <c r="AS108" s="234">
        <f t="shared" ref="AS108:AS149" si="63">I108+L108+O108+R108+U108+X108+AA108+AD108+AG108+AJ108+AM108+AP108</f>
        <v>0</v>
      </c>
    </row>
    <row r="109" spans="1:45" x14ac:dyDescent="0.2">
      <c r="A109" s="194"/>
      <c r="F109" s="126"/>
      <c r="G109" s="143"/>
      <c r="H109" s="144"/>
      <c r="I109" s="145">
        <f t="shared" si="51"/>
        <v>0</v>
      </c>
      <c r="J109" s="143"/>
      <c r="K109" s="144"/>
      <c r="L109" s="145">
        <f t="shared" si="52"/>
        <v>0</v>
      </c>
      <c r="M109" s="143"/>
      <c r="N109" s="144"/>
      <c r="O109" s="145">
        <f t="shared" si="53"/>
        <v>0</v>
      </c>
      <c r="P109" s="143"/>
      <c r="Q109" s="144"/>
      <c r="R109" s="145">
        <f t="shared" si="54"/>
        <v>0</v>
      </c>
      <c r="S109" s="143"/>
      <c r="T109" s="144"/>
      <c r="U109" s="145">
        <f t="shared" si="55"/>
        <v>0</v>
      </c>
      <c r="V109" s="143"/>
      <c r="W109" s="144"/>
      <c r="X109" s="145">
        <f t="shared" si="56"/>
        <v>0</v>
      </c>
      <c r="Y109" s="143"/>
      <c r="Z109" s="144"/>
      <c r="AA109" s="145">
        <f t="shared" si="57"/>
        <v>0</v>
      </c>
      <c r="AB109" s="143"/>
      <c r="AC109" s="144"/>
      <c r="AD109" s="145">
        <f t="shared" si="58"/>
        <v>0</v>
      </c>
      <c r="AE109" s="143"/>
      <c r="AF109" s="144"/>
      <c r="AG109" s="145">
        <f t="shared" si="59"/>
        <v>0</v>
      </c>
      <c r="AH109" s="143"/>
      <c r="AI109" s="144"/>
      <c r="AJ109" s="145">
        <f t="shared" si="60"/>
        <v>0</v>
      </c>
      <c r="AK109" s="143"/>
      <c r="AL109" s="144"/>
      <c r="AM109" s="145">
        <f t="shared" si="61"/>
        <v>0</v>
      </c>
      <c r="AN109" s="143"/>
      <c r="AO109" s="144"/>
      <c r="AP109" s="145">
        <f t="shared" si="62"/>
        <v>0</v>
      </c>
      <c r="AQ109" s="210">
        <f t="shared" si="37"/>
        <v>0</v>
      </c>
      <c r="AR109" s="211">
        <f t="shared" si="37"/>
        <v>0</v>
      </c>
      <c r="AS109" s="212">
        <f t="shared" si="63"/>
        <v>0</v>
      </c>
    </row>
    <row r="110" spans="1:45" s="146" customFormat="1" x14ac:dyDescent="0.2">
      <c r="A110" s="197"/>
      <c r="B110" s="146" t="s">
        <v>120</v>
      </c>
      <c r="D110" s="163"/>
      <c r="E110" s="163"/>
      <c r="F110" s="164"/>
      <c r="G110" s="165" t="e">
        <f>G111+G121+G131+G135+G138+G142+G148+G154+G160+G163+G169</f>
        <v>#DIV/0!</v>
      </c>
      <c r="H110" s="166">
        <f>H111+H121+H131+H135+H138+H142+H148+H154+H160+H163+H169</f>
        <v>0</v>
      </c>
      <c r="I110" s="137" t="e">
        <f t="shared" si="51"/>
        <v>#DIV/0!</v>
      </c>
      <c r="J110" s="165" t="e">
        <f>J111+J121+J131+J135+J138+J142+J148+J154+J160+J163+J169</f>
        <v>#DIV/0!</v>
      </c>
      <c r="K110" s="166">
        <f>K111+K121+K131+K135+K138+K142+K148+K154+K160+K163+K169</f>
        <v>0</v>
      </c>
      <c r="L110" s="137" t="e">
        <f t="shared" si="52"/>
        <v>#DIV/0!</v>
      </c>
      <c r="M110" s="165" t="e">
        <f>M111+M121+M131+M135+M138+M142+M148+M154+M160+M163+M169</f>
        <v>#DIV/0!</v>
      </c>
      <c r="N110" s="166">
        <f>N111+N121+N131+N135+N138+N142+N148+N154+N160+N163+N169</f>
        <v>0</v>
      </c>
      <c r="O110" s="137" t="e">
        <f t="shared" si="53"/>
        <v>#DIV/0!</v>
      </c>
      <c r="P110" s="165" t="e">
        <f>P111+P121+P131+P135+P138+P142+P148+P154+P160+P163+P169</f>
        <v>#DIV/0!</v>
      </c>
      <c r="Q110" s="166">
        <f>Q111+Q121+Q131+Q135+Q138+Q142+Q148+Q154+Q160+Q163+Q169</f>
        <v>0</v>
      </c>
      <c r="R110" s="137" t="e">
        <f t="shared" si="54"/>
        <v>#DIV/0!</v>
      </c>
      <c r="S110" s="165" t="e">
        <f>S111+S121+S131+S135+S138+S142+S148+S154+S160+S163+S169</f>
        <v>#DIV/0!</v>
      </c>
      <c r="T110" s="166">
        <f>T111+T121+T131+T135+T138+T142+T148+T154+T160+T163+T169</f>
        <v>0</v>
      </c>
      <c r="U110" s="137" t="e">
        <f t="shared" si="55"/>
        <v>#DIV/0!</v>
      </c>
      <c r="V110" s="165" t="e">
        <f>V111+V121+V131+V135+V138+V142+V148+V154+V160+V163+V169</f>
        <v>#DIV/0!</v>
      </c>
      <c r="W110" s="166">
        <f>W111+W121+W131+W135+W138+W142+W148+W154+W160+W163+W169</f>
        <v>0</v>
      </c>
      <c r="X110" s="137" t="e">
        <f t="shared" si="56"/>
        <v>#DIV/0!</v>
      </c>
      <c r="Y110" s="165" t="e">
        <f>Y111+Y121+Y131+Y135+Y138+Y142+Y148+Y154+Y160+Y163+Y169</f>
        <v>#DIV/0!</v>
      </c>
      <c r="Z110" s="166">
        <f>Z111+Z121+Z131+Z135+Z138+Z142+Z148+Z154+Z160+Z163+Z169</f>
        <v>0</v>
      </c>
      <c r="AA110" s="137" t="e">
        <f t="shared" si="57"/>
        <v>#DIV/0!</v>
      </c>
      <c r="AB110" s="165" t="e">
        <f>AB111+AB121+AB131+AB135+AB138+AB142+AB148+AB154+AB160+AB163+AB169</f>
        <v>#DIV/0!</v>
      </c>
      <c r="AC110" s="166">
        <f>AC111+AC121+AC131+AC135+AC138+AC142+AC148+AC154+AC160+AC163+AC169</f>
        <v>0</v>
      </c>
      <c r="AD110" s="137" t="e">
        <f t="shared" si="58"/>
        <v>#DIV/0!</v>
      </c>
      <c r="AE110" s="165" t="e">
        <f>AE111+AE121+AE131+AE135+AE138+AE142+AE148+AE154+AE160+AE163+AE169</f>
        <v>#DIV/0!</v>
      </c>
      <c r="AF110" s="166">
        <f>AF111+AF121+AF131+AF135+AF138+AF142+AF148+AF154+AF160+AF163+AF169</f>
        <v>0</v>
      </c>
      <c r="AG110" s="137" t="e">
        <f t="shared" si="59"/>
        <v>#DIV/0!</v>
      </c>
      <c r="AH110" s="165" t="e">
        <f>AH111+AH121+AH131+AH135+AH138+AH142+AH148+AH154+AH160+AH163+AH169</f>
        <v>#DIV/0!</v>
      </c>
      <c r="AI110" s="166">
        <f>AI111+AI121+AI131+AI135+AI138+AI142+AI148+AI154+AI160+AI163+AI169</f>
        <v>0</v>
      </c>
      <c r="AJ110" s="137" t="e">
        <f t="shared" si="60"/>
        <v>#DIV/0!</v>
      </c>
      <c r="AK110" s="165" t="e">
        <f>AK111+AK121+AK131+AK135+AK138+AK142+AK148+AK154+AK160+AK163+AK169</f>
        <v>#DIV/0!</v>
      </c>
      <c r="AL110" s="166">
        <f>AL111+AL121+AL131+AL135+AL138+AL142+AL148+AL154+AL160+AL163+AL169</f>
        <v>0</v>
      </c>
      <c r="AM110" s="137" t="e">
        <f t="shared" si="61"/>
        <v>#DIV/0!</v>
      </c>
      <c r="AN110" s="165" t="e">
        <f>AN111+AN121+AN131+AN135+AN138+AN142+AN148+AN154+AN160+AN163+AN169</f>
        <v>#DIV/0!</v>
      </c>
      <c r="AO110" s="166">
        <f>AO111+AO121+AO131+AO135+AO138+AO142+AO148+AO154+AO160+AO163+AO169</f>
        <v>0</v>
      </c>
      <c r="AP110" s="137" t="e">
        <f t="shared" si="62"/>
        <v>#DIV/0!</v>
      </c>
      <c r="AQ110" s="207" t="e">
        <f t="shared" si="37"/>
        <v>#DIV/0!</v>
      </c>
      <c r="AR110" s="208">
        <f t="shared" si="37"/>
        <v>0</v>
      </c>
      <c r="AS110" s="209" t="e">
        <f t="shared" si="63"/>
        <v>#DIV/0!</v>
      </c>
    </row>
    <row r="111" spans="1:45" s="146" customFormat="1" x14ac:dyDescent="0.2">
      <c r="A111" s="197"/>
      <c r="C111" s="167" t="s">
        <v>51</v>
      </c>
      <c r="D111" s="167"/>
      <c r="F111" s="161"/>
      <c r="G111" s="34" t="e">
        <f>G112+G113+G114+G119+G120</f>
        <v>#DIV/0!</v>
      </c>
      <c r="H111" s="147">
        <f>H112+H113+H114+H119+H120</f>
        <v>0</v>
      </c>
      <c r="I111" s="137" t="e">
        <f t="shared" si="51"/>
        <v>#DIV/0!</v>
      </c>
      <c r="J111" s="34" t="e">
        <f>J112+J113+J114+J119+J120</f>
        <v>#DIV/0!</v>
      </c>
      <c r="K111" s="147">
        <f>K112+K113+K114+K119+K120</f>
        <v>0</v>
      </c>
      <c r="L111" s="137" t="e">
        <f t="shared" si="52"/>
        <v>#DIV/0!</v>
      </c>
      <c r="M111" s="34" t="e">
        <f>M112+M113+M114+M119+M120</f>
        <v>#DIV/0!</v>
      </c>
      <c r="N111" s="147">
        <f>N112+N113+N114+N119+N120</f>
        <v>0</v>
      </c>
      <c r="O111" s="137" t="e">
        <f t="shared" si="53"/>
        <v>#DIV/0!</v>
      </c>
      <c r="P111" s="34" t="e">
        <f>P112+P113+P114+P119+P120</f>
        <v>#DIV/0!</v>
      </c>
      <c r="Q111" s="147">
        <f>Q112+Q113+Q114+Q119+Q120</f>
        <v>0</v>
      </c>
      <c r="R111" s="137" t="e">
        <f t="shared" si="54"/>
        <v>#DIV/0!</v>
      </c>
      <c r="S111" s="34" t="e">
        <f>S112+S113+S114+S119+S120</f>
        <v>#DIV/0!</v>
      </c>
      <c r="T111" s="147">
        <f>T112+T113+T114+T119+T120</f>
        <v>0</v>
      </c>
      <c r="U111" s="137" t="e">
        <f t="shared" si="55"/>
        <v>#DIV/0!</v>
      </c>
      <c r="V111" s="34" t="e">
        <f>V112+V113+V114+V119+V120</f>
        <v>#DIV/0!</v>
      </c>
      <c r="W111" s="147">
        <f>W112+W113+W114+W119+W120</f>
        <v>0</v>
      </c>
      <c r="X111" s="137" t="e">
        <f t="shared" si="56"/>
        <v>#DIV/0!</v>
      </c>
      <c r="Y111" s="34" t="e">
        <f>Y112+Y113+Y114+Y119+Y120</f>
        <v>#DIV/0!</v>
      </c>
      <c r="Z111" s="147">
        <f>Z112+Z113+Z114+Z119+Z120</f>
        <v>0</v>
      </c>
      <c r="AA111" s="137" t="e">
        <f t="shared" si="57"/>
        <v>#DIV/0!</v>
      </c>
      <c r="AB111" s="34" t="e">
        <f>AB112+AB113+AB114+AB119+AB120</f>
        <v>#DIV/0!</v>
      </c>
      <c r="AC111" s="147">
        <f>AC112+AC113+AC114+AC119+AC120</f>
        <v>0</v>
      </c>
      <c r="AD111" s="137" t="e">
        <f t="shared" si="58"/>
        <v>#DIV/0!</v>
      </c>
      <c r="AE111" s="34" t="e">
        <f>AE112+AE113+AE114+AE119+AE120</f>
        <v>#DIV/0!</v>
      </c>
      <c r="AF111" s="147">
        <f>AF112+AF113+AF114+AF119+AF120</f>
        <v>0</v>
      </c>
      <c r="AG111" s="137" t="e">
        <f t="shared" si="59"/>
        <v>#DIV/0!</v>
      </c>
      <c r="AH111" s="34" t="e">
        <f>AH112+AH113+AH114+AH119+AH120</f>
        <v>#DIV/0!</v>
      </c>
      <c r="AI111" s="147">
        <f>AI112+AI113+AI114+AI119+AI120</f>
        <v>0</v>
      </c>
      <c r="AJ111" s="137" t="e">
        <f t="shared" si="60"/>
        <v>#DIV/0!</v>
      </c>
      <c r="AK111" s="34" t="e">
        <f>AK112+AK113+AK114+AK119+AK120</f>
        <v>#DIV/0!</v>
      </c>
      <c r="AL111" s="147">
        <f>AL112+AL113+AL114+AL119+AL120</f>
        <v>0</v>
      </c>
      <c r="AM111" s="137" t="e">
        <f t="shared" si="61"/>
        <v>#DIV/0!</v>
      </c>
      <c r="AN111" s="34" t="e">
        <f>AN112+AN113+AN114+AN119+AN120</f>
        <v>#DIV/0!</v>
      </c>
      <c r="AO111" s="147">
        <f>AO112+AO113+AO114+AO119+AO120</f>
        <v>0</v>
      </c>
      <c r="AP111" s="137" t="e">
        <f t="shared" si="62"/>
        <v>#DIV/0!</v>
      </c>
      <c r="AQ111" s="207" t="e">
        <f t="shared" si="37"/>
        <v>#DIV/0!</v>
      </c>
      <c r="AR111" s="208">
        <f t="shared" si="37"/>
        <v>0</v>
      </c>
      <c r="AS111" s="209" t="e">
        <f t="shared" si="63"/>
        <v>#DIV/0!</v>
      </c>
    </row>
    <row r="112" spans="1:45" s="139" customFormat="1" x14ac:dyDescent="0.2">
      <c r="A112" s="237" t="s">
        <v>264</v>
      </c>
      <c r="C112" s="168"/>
      <c r="D112" s="159" t="s">
        <v>41</v>
      </c>
      <c r="F112" s="140"/>
      <c r="G112" s="122" t="e">
        <f>'ЗП торг. персонала'!$F$6</f>
        <v>#DIV/0!</v>
      </c>
      <c r="H112" s="141"/>
      <c r="I112" s="142" t="e">
        <f>G112-H112</f>
        <v>#DIV/0!</v>
      </c>
      <c r="J112" s="122" t="e">
        <f>'ЗП торг. персонала'!$L$6</f>
        <v>#DIV/0!</v>
      </c>
      <c r="K112" s="141"/>
      <c r="L112" s="142" t="e">
        <f t="shared" si="52"/>
        <v>#DIV/0!</v>
      </c>
      <c r="M112" s="122" t="e">
        <f>'ЗП торг. персонала'!$R$6</f>
        <v>#DIV/0!</v>
      </c>
      <c r="N112" s="141"/>
      <c r="O112" s="142" t="e">
        <f t="shared" si="53"/>
        <v>#DIV/0!</v>
      </c>
      <c r="P112" s="122" t="e">
        <f>'ЗП торг. персонала'!$X$6</f>
        <v>#DIV/0!</v>
      </c>
      <c r="Q112" s="141"/>
      <c r="R112" s="142" t="e">
        <f t="shared" si="54"/>
        <v>#DIV/0!</v>
      </c>
      <c r="S112" s="122" t="e">
        <f>'ЗП торг. персонала'!$AD$6</f>
        <v>#DIV/0!</v>
      </c>
      <c r="T112" s="141"/>
      <c r="U112" s="142" t="e">
        <f t="shared" si="55"/>
        <v>#DIV/0!</v>
      </c>
      <c r="V112" s="122" t="e">
        <f>'ЗП торг. персонала'!$AJ$6</f>
        <v>#DIV/0!</v>
      </c>
      <c r="W112" s="141"/>
      <c r="X112" s="142" t="e">
        <f t="shared" si="56"/>
        <v>#DIV/0!</v>
      </c>
      <c r="Y112" s="122" t="e">
        <f>'ЗП торг. персонала'!$AP$6</f>
        <v>#DIV/0!</v>
      </c>
      <c r="Z112" s="141"/>
      <c r="AA112" s="142" t="e">
        <f t="shared" si="57"/>
        <v>#DIV/0!</v>
      </c>
      <c r="AB112" s="122" t="e">
        <f>'ЗП торг. персонала'!$AV$6</f>
        <v>#DIV/0!</v>
      </c>
      <c r="AC112" s="141"/>
      <c r="AD112" s="142" t="e">
        <f t="shared" si="58"/>
        <v>#DIV/0!</v>
      </c>
      <c r="AE112" s="122" t="e">
        <f>'ЗП торг. персонала'!$BB$6</f>
        <v>#DIV/0!</v>
      </c>
      <c r="AF112" s="141"/>
      <c r="AG112" s="142" t="e">
        <f t="shared" si="59"/>
        <v>#DIV/0!</v>
      </c>
      <c r="AH112" s="122" t="e">
        <f>'ЗП торг. персонала'!$BH$6</f>
        <v>#DIV/0!</v>
      </c>
      <c r="AI112" s="141"/>
      <c r="AJ112" s="142" t="e">
        <f t="shared" si="60"/>
        <v>#DIV/0!</v>
      </c>
      <c r="AK112" s="122" t="e">
        <f>'ЗП торг. персонала'!$BN$6</f>
        <v>#DIV/0!</v>
      </c>
      <c r="AL112" s="141"/>
      <c r="AM112" s="142" t="e">
        <f t="shared" si="61"/>
        <v>#DIV/0!</v>
      </c>
      <c r="AN112" s="122" t="e">
        <f>'ЗП торг. персонала'!$BT$6</f>
        <v>#DIV/0!</v>
      </c>
      <c r="AO112" s="141"/>
      <c r="AP112" s="142" t="e">
        <f t="shared" si="62"/>
        <v>#DIV/0!</v>
      </c>
      <c r="AQ112" s="122" t="e">
        <f t="shared" si="37"/>
        <v>#DIV/0!</v>
      </c>
      <c r="AR112" s="141">
        <f t="shared" si="37"/>
        <v>0</v>
      </c>
      <c r="AS112" s="142" t="e">
        <f t="shared" si="63"/>
        <v>#DIV/0!</v>
      </c>
    </row>
    <row r="113" spans="1:45" s="139" customFormat="1" x14ac:dyDescent="0.2">
      <c r="A113" s="237" t="s">
        <v>264</v>
      </c>
      <c r="D113" s="159" t="s">
        <v>42</v>
      </c>
      <c r="F113" s="140"/>
      <c r="G113" s="122" t="e">
        <f>'ЗП торг. персонала'!$G$6</f>
        <v>#DIV/0!</v>
      </c>
      <c r="H113" s="141"/>
      <c r="I113" s="142" t="e">
        <f>G113-H113</f>
        <v>#DIV/0!</v>
      </c>
      <c r="J113" s="122" t="e">
        <f>'ЗП торг. персонала'!$M$6</f>
        <v>#DIV/0!</v>
      </c>
      <c r="K113" s="141"/>
      <c r="L113" s="142" t="e">
        <f t="shared" si="52"/>
        <v>#DIV/0!</v>
      </c>
      <c r="M113" s="122" t="e">
        <f>'ЗП торг. персонала'!$S$6</f>
        <v>#DIV/0!</v>
      </c>
      <c r="N113" s="141"/>
      <c r="O113" s="142" t="e">
        <f t="shared" si="53"/>
        <v>#DIV/0!</v>
      </c>
      <c r="P113" s="122" t="e">
        <f>'ЗП торг. персонала'!$Y$6</f>
        <v>#DIV/0!</v>
      </c>
      <c r="Q113" s="141"/>
      <c r="R113" s="142" t="e">
        <f t="shared" si="54"/>
        <v>#DIV/0!</v>
      </c>
      <c r="S113" s="122" t="e">
        <f>'ЗП торг. персонала'!$AE$6</f>
        <v>#DIV/0!</v>
      </c>
      <c r="T113" s="141"/>
      <c r="U113" s="142" t="e">
        <f t="shared" si="55"/>
        <v>#DIV/0!</v>
      </c>
      <c r="V113" s="122" t="e">
        <f>'ЗП торг. персонала'!$AK$6</f>
        <v>#DIV/0!</v>
      </c>
      <c r="W113" s="141"/>
      <c r="X113" s="142" t="e">
        <f t="shared" si="56"/>
        <v>#DIV/0!</v>
      </c>
      <c r="Y113" s="122" t="e">
        <f>'ЗП торг. персонала'!$AQ$6</f>
        <v>#DIV/0!</v>
      </c>
      <c r="Z113" s="141"/>
      <c r="AA113" s="142" t="e">
        <f t="shared" si="57"/>
        <v>#DIV/0!</v>
      </c>
      <c r="AB113" s="122" t="e">
        <f>'ЗП торг. персонала'!$AW$6</f>
        <v>#DIV/0!</v>
      </c>
      <c r="AC113" s="141"/>
      <c r="AD113" s="142" t="e">
        <f t="shared" si="58"/>
        <v>#DIV/0!</v>
      </c>
      <c r="AE113" s="122" t="e">
        <f>'ЗП торг. персонала'!$BC$6</f>
        <v>#DIV/0!</v>
      </c>
      <c r="AF113" s="141"/>
      <c r="AG113" s="142" t="e">
        <f t="shared" si="59"/>
        <v>#DIV/0!</v>
      </c>
      <c r="AH113" s="122" t="e">
        <f>'ЗП торг. персонала'!$BI$6</f>
        <v>#DIV/0!</v>
      </c>
      <c r="AI113" s="141"/>
      <c r="AJ113" s="142" t="e">
        <f t="shared" si="60"/>
        <v>#DIV/0!</v>
      </c>
      <c r="AK113" s="122" t="e">
        <f>'ЗП торг. персонала'!$BO$6</f>
        <v>#DIV/0!</v>
      </c>
      <c r="AL113" s="141"/>
      <c r="AM113" s="142" t="e">
        <f t="shared" si="61"/>
        <v>#DIV/0!</v>
      </c>
      <c r="AN113" s="122" t="e">
        <f>'ЗП торг. персонала'!$BU$6</f>
        <v>#DIV/0!</v>
      </c>
      <c r="AO113" s="141"/>
      <c r="AP113" s="142" t="e">
        <f t="shared" si="62"/>
        <v>#DIV/0!</v>
      </c>
      <c r="AQ113" s="122" t="e">
        <f t="shared" si="37"/>
        <v>#DIV/0!</v>
      </c>
      <c r="AR113" s="141">
        <f t="shared" si="37"/>
        <v>0</v>
      </c>
      <c r="AS113" s="142" t="e">
        <f t="shared" si="63"/>
        <v>#DIV/0!</v>
      </c>
    </row>
    <row r="114" spans="1:45" x14ac:dyDescent="0.2">
      <c r="A114" s="194"/>
      <c r="C114" s="160"/>
      <c r="D114" s="160" t="s">
        <v>43</v>
      </c>
      <c r="F114" s="126"/>
      <c r="G114" s="144" t="e">
        <f>SUM(G115:G118)</f>
        <v>#DIV/0!</v>
      </c>
      <c r="H114" s="144">
        <f>SUM(H115:H118)</f>
        <v>0</v>
      </c>
      <c r="I114" s="145" t="e">
        <f>G114-H114</f>
        <v>#DIV/0!</v>
      </c>
      <c r="J114" s="144" t="e">
        <f>SUM(J115:J118)</f>
        <v>#DIV/0!</v>
      </c>
      <c r="K114" s="144">
        <f>SUM(K115:K118)</f>
        <v>0</v>
      </c>
      <c r="L114" s="145" t="e">
        <f t="shared" si="52"/>
        <v>#DIV/0!</v>
      </c>
      <c r="M114" s="144" t="e">
        <f>SUM(M115:M118)</f>
        <v>#DIV/0!</v>
      </c>
      <c r="N114" s="144">
        <f>SUM(N115:N118)</f>
        <v>0</v>
      </c>
      <c r="O114" s="145" t="e">
        <f t="shared" si="53"/>
        <v>#DIV/0!</v>
      </c>
      <c r="P114" s="144" t="e">
        <f>SUM(P115:P118)</f>
        <v>#DIV/0!</v>
      </c>
      <c r="Q114" s="144">
        <f>SUM(Q115:Q118)</f>
        <v>0</v>
      </c>
      <c r="R114" s="145" t="e">
        <f t="shared" si="54"/>
        <v>#DIV/0!</v>
      </c>
      <c r="S114" s="144" t="e">
        <f>SUM(S115:S118)</f>
        <v>#DIV/0!</v>
      </c>
      <c r="T114" s="144">
        <f>SUM(T115:T118)</f>
        <v>0</v>
      </c>
      <c r="U114" s="145" t="e">
        <f t="shared" si="55"/>
        <v>#DIV/0!</v>
      </c>
      <c r="V114" s="144" t="e">
        <f>SUM(V115:V118)</f>
        <v>#DIV/0!</v>
      </c>
      <c r="W114" s="144">
        <f>SUM(W115:W118)</f>
        <v>0</v>
      </c>
      <c r="X114" s="145" t="e">
        <f t="shared" si="56"/>
        <v>#DIV/0!</v>
      </c>
      <c r="Y114" s="144" t="e">
        <f>SUM(Y115:Y118)</f>
        <v>#DIV/0!</v>
      </c>
      <c r="Z114" s="144">
        <f>SUM(Z115:Z118)</f>
        <v>0</v>
      </c>
      <c r="AA114" s="145" t="e">
        <f t="shared" si="57"/>
        <v>#DIV/0!</v>
      </c>
      <c r="AB114" s="144" t="e">
        <f>SUM(AB115:AB118)</f>
        <v>#DIV/0!</v>
      </c>
      <c r="AC114" s="144">
        <f>SUM(AC115:AC118)</f>
        <v>0</v>
      </c>
      <c r="AD114" s="145" t="e">
        <f t="shared" si="58"/>
        <v>#DIV/0!</v>
      </c>
      <c r="AE114" s="144" t="e">
        <f>SUM(AE115:AE118)</f>
        <v>#DIV/0!</v>
      </c>
      <c r="AF114" s="144">
        <f>SUM(AF115:AF118)</f>
        <v>0</v>
      </c>
      <c r="AG114" s="145" t="e">
        <f t="shared" si="59"/>
        <v>#DIV/0!</v>
      </c>
      <c r="AH114" s="144" t="e">
        <f>SUM(AH115:AH118)</f>
        <v>#DIV/0!</v>
      </c>
      <c r="AI114" s="144">
        <f>SUM(AI115:AI118)</f>
        <v>0</v>
      </c>
      <c r="AJ114" s="145" t="e">
        <f t="shared" si="60"/>
        <v>#DIV/0!</v>
      </c>
      <c r="AK114" s="144" t="e">
        <f>SUM(AK115:AK118)</f>
        <v>#DIV/0!</v>
      </c>
      <c r="AL114" s="144">
        <f>SUM(AL115:AL118)</f>
        <v>0</v>
      </c>
      <c r="AM114" s="145" t="e">
        <f t="shared" si="61"/>
        <v>#DIV/0!</v>
      </c>
      <c r="AN114" s="144" t="e">
        <f>SUM(AN115:AN118)</f>
        <v>#DIV/0!</v>
      </c>
      <c r="AO114" s="144">
        <f>SUM(AO115:AO118)</f>
        <v>0</v>
      </c>
      <c r="AP114" s="145" t="e">
        <f t="shared" si="62"/>
        <v>#DIV/0!</v>
      </c>
      <c r="AQ114" s="210" t="e">
        <f t="shared" si="37"/>
        <v>#DIV/0!</v>
      </c>
      <c r="AR114" s="211">
        <f t="shared" si="37"/>
        <v>0</v>
      </c>
      <c r="AS114" s="212" t="e">
        <f t="shared" si="63"/>
        <v>#DIV/0!</v>
      </c>
    </row>
    <row r="115" spans="1:45" x14ac:dyDescent="0.2">
      <c r="A115" s="194"/>
      <c r="C115" s="160"/>
      <c r="D115" s="160"/>
      <c r="E115" s="124" t="s">
        <v>44</v>
      </c>
      <c r="F115" s="126"/>
      <c r="G115" s="143"/>
      <c r="H115" s="144"/>
      <c r="I115" s="145">
        <f t="shared" ref="I115:I117" si="64">G115-H115</f>
        <v>0</v>
      </c>
      <c r="J115" s="143"/>
      <c r="K115" s="144"/>
      <c r="L115" s="145">
        <f t="shared" si="52"/>
        <v>0</v>
      </c>
      <c r="M115" s="143"/>
      <c r="N115" s="144"/>
      <c r="O115" s="145">
        <f t="shared" si="53"/>
        <v>0</v>
      </c>
      <c r="P115" s="143"/>
      <c r="Q115" s="144"/>
      <c r="R115" s="145">
        <f t="shared" si="54"/>
        <v>0</v>
      </c>
      <c r="S115" s="143"/>
      <c r="T115" s="144"/>
      <c r="U115" s="145">
        <f t="shared" si="55"/>
        <v>0</v>
      </c>
      <c r="V115" s="143"/>
      <c r="W115" s="144"/>
      <c r="X115" s="145">
        <f t="shared" si="56"/>
        <v>0</v>
      </c>
      <c r="Y115" s="143"/>
      <c r="Z115" s="144"/>
      <c r="AA115" s="145">
        <f t="shared" si="57"/>
        <v>0</v>
      </c>
      <c r="AB115" s="143"/>
      <c r="AC115" s="144"/>
      <c r="AD115" s="145">
        <f t="shared" si="58"/>
        <v>0</v>
      </c>
      <c r="AE115" s="143"/>
      <c r="AF115" s="144"/>
      <c r="AG115" s="145">
        <f t="shared" si="59"/>
        <v>0</v>
      </c>
      <c r="AH115" s="143"/>
      <c r="AI115" s="144"/>
      <c r="AJ115" s="145">
        <f t="shared" si="60"/>
        <v>0</v>
      </c>
      <c r="AK115" s="143"/>
      <c r="AL115" s="144"/>
      <c r="AM115" s="145">
        <f t="shared" si="61"/>
        <v>0</v>
      </c>
      <c r="AN115" s="143"/>
      <c r="AO115" s="144"/>
      <c r="AP115" s="145">
        <f t="shared" si="62"/>
        <v>0</v>
      </c>
      <c r="AQ115" s="210">
        <f t="shared" si="37"/>
        <v>0</v>
      </c>
      <c r="AR115" s="211">
        <f t="shared" si="37"/>
        <v>0</v>
      </c>
      <c r="AS115" s="212">
        <f t="shared" si="63"/>
        <v>0</v>
      </c>
    </row>
    <row r="116" spans="1:45" s="139" customFormat="1" x14ac:dyDescent="0.2">
      <c r="A116" s="237" t="s">
        <v>264</v>
      </c>
      <c r="C116" s="159"/>
      <c r="D116" s="159"/>
      <c r="E116" s="139" t="s">
        <v>45</v>
      </c>
      <c r="F116" s="140"/>
      <c r="G116" s="122" t="e">
        <f>'ЗП торг. персонала'!$F$67</f>
        <v>#DIV/0!</v>
      </c>
      <c r="H116" s="141"/>
      <c r="I116" s="142" t="e">
        <f>G116-H116</f>
        <v>#DIV/0!</v>
      </c>
      <c r="J116" s="122" t="e">
        <f>'ЗП торг. персонала'!$L$67</f>
        <v>#DIV/0!</v>
      </c>
      <c r="K116" s="141"/>
      <c r="L116" s="142" t="e">
        <f t="shared" si="52"/>
        <v>#DIV/0!</v>
      </c>
      <c r="M116" s="122" t="e">
        <f>'ЗП торг. персонала'!$R$67</f>
        <v>#DIV/0!</v>
      </c>
      <c r="N116" s="141"/>
      <c r="O116" s="142" t="e">
        <f t="shared" si="53"/>
        <v>#DIV/0!</v>
      </c>
      <c r="P116" s="122" t="e">
        <f>'ЗП торг. персонала'!$X$67</f>
        <v>#DIV/0!</v>
      </c>
      <c r="Q116" s="141"/>
      <c r="R116" s="142" t="e">
        <f t="shared" si="54"/>
        <v>#DIV/0!</v>
      </c>
      <c r="S116" s="122" t="e">
        <f>'ЗП торг. персонала'!$AD$67</f>
        <v>#DIV/0!</v>
      </c>
      <c r="T116" s="141"/>
      <c r="U116" s="142" t="e">
        <f t="shared" si="55"/>
        <v>#DIV/0!</v>
      </c>
      <c r="V116" s="122" t="e">
        <f>'ЗП торг. персонала'!$AJ$67</f>
        <v>#DIV/0!</v>
      </c>
      <c r="W116" s="141"/>
      <c r="X116" s="142" t="e">
        <f t="shared" si="56"/>
        <v>#DIV/0!</v>
      </c>
      <c r="Y116" s="122" t="e">
        <f>'ЗП торг. персонала'!$AP$67</f>
        <v>#DIV/0!</v>
      </c>
      <c r="Z116" s="141"/>
      <c r="AA116" s="142" t="e">
        <f t="shared" si="57"/>
        <v>#DIV/0!</v>
      </c>
      <c r="AB116" s="122" t="e">
        <f>'ЗП торг. персонала'!$AV$67</f>
        <v>#DIV/0!</v>
      </c>
      <c r="AC116" s="141"/>
      <c r="AD116" s="142" t="e">
        <f t="shared" si="58"/>
        <v>#DIV/0!</v>
      </c>
      <c r="AE116" s="122" t="e">
        <f>'ЗП торг. персонала'!$BB$67</f>
        <v>#DIV/0!</v>
      </c>
      <c r="AF116" s="141"/>
      <c r="AG116" s="142" t="e">
        <f t="shared" si="59"/>
        <v>#DIV/0!</v>
      </c>
      <c r="AH116" s="122" t="e">
        <f>'ЗП торг. персонала'!$BH$67</f>
        <v>#DIV/0!</v>
      </c>
      <c r="AI116" s="141"/>
      <c r="AJ116" s="142" t="e">
        <f t="shared" si="60"/>
        <v>#DIV/0!</v>
      </c>
      <c r="AK116" s="122" t="e">
        <f>'ЗП торг. персонала'!$BN$67</f>
        <v>#DIV/0!</v>
      </c>
      <c r="AL116" s="141"/>
      <c r="AM116" s="142" t="e">
        <f t="shared" si="61"/>
        <v>#DIV/0!</v>
      </c>
      <c r="AN116" s="122" t="e">
        <f>'ЗП торг. персонала'!$BT$67</f>
        <v>#DIV/0!</v>
      </c>
      <c r="AO116" s="141"/>
      <c r="AP116" s="142" t="e">
        <f t="shared" si="62"/>
        <v>#DIV/0!</v>
      </c>
      <c r="AQ116" s="122" t="e">
        <f t="shared" si="37"/>
        <v>#DIV/0!</v>
      </c>
      <c r="AR116" s="141">
        <f t="shared" si="37"/>
        <v>0</v>
      </c>
      <c r="AS116" s="142" t="e">
        <f t="shared" si="63"/>
        <v>#DIV/0!</v>
      </c>
    </row>
    <row r="117" spans="1:45" x14ac:dyDescent="0.2">
      <c r="A117" s="194"/>
      <c r="C117" s="160"/>
      <c r="D117" s="160"/>
      <c r="E117" s="124" t="s">
        <v>46</v>
      </c>
      <c r="F117" s="126"/>
      <c r="G117" s="143"/>
      <c r="H117" s="144"/>
      <c r="I117" s="145">
        <f t="shared" si="64"/>
        <v>0</v>
      </c>
      <c r="J117" s="143"/>
      <c r="K117" s="144"/>
      <c r="L117" s="145">
        <f t="shared" si="52"/>
        <v>0</v>
      </c>
      <c r="M117" s="143"/>
      <c r="N117" s="144"/>
      <c r="O117" s="145">
        <f t="shared" si="53"/>
        <v>0</v>
      </c>
      <c r="P117" s="143"/>
      <c r="Q117" s="144"/>
      <c r="R117" s="145">
        <f t="shared" si="54"/>
        <v>0</v>
      </c>
      <c r="S117" s="143"/>
      <c r="T117" s="144"/>
      <c r="U117" s="145">
        <f t="shared" si="55"/>
        <v>0</v>
      </c>
      <c r="V117" s="143"/>
      <c r="W117" s="144"/>
      <c r="X117" s="145">
        <f t="shared" si="56"/>
        <v>0</v>
      </c>
      <c r="Y117" s="143"/>
      <c r="Z117" s="144"/>
      <c r="AA117" s="145">
        <f t="shared" si="57"/>
        <v>0</v>
      </c>
      <c r="AB117" s="143"/>
      <c r="AC117" s="144"/>
      <c r="AD117" s="145">
        <f t="shared" si="58"/>
        <v>0</v>
      </c>
      <c r="AE117" s="143"/>
      <c r="AF117" s="144"/>
      <c r="AG117" s="145">
        <f t="shared" si="59"/>
        <v>0</v>
      </c>
      <c r="AH117" s="143"/>
      <c r="AI117" s="144"/>
      <c r="AJ117" s="145">
        <f t="shared" si="60"/>
        <v>0</v>
      </c>
      <c r="AK117" s="143"/>
      <c r="AL117" s="144"/>
      <c r="AM117" s="145">
        <f t="shared" si="61"/>
        <v>0</v>
      </c>
      <c r="AN117" s="143"/>
      <c r="AO117" s="144"/>
      <c r="AP117" s="145">
        <f t="shared" si="62"/>
        <v>0</v>
      </c>
      <c r="AQ117" s="210">
        <f t="shared" si="37"/>
        <v>0</v>
      </c>
      <c r="AR117" s="211">
        <f t="shared" si="37"/>
        <v>0</v>
      </c>
      <c r="AS117" s="212">
        <f t="shared" si="63"/>
        <v>0</v>
      </c>
    </row>
    <row r="118" spans="1:45" s="139" customFormat="1" x14ac:dyDescent="0.2">
      <c r="A118" s="237" t="s">
        <v>264</v>
      </c>
      <c r="C118" s="159"/>
      <c r="D118" s="159"/>
      <c r="E118" s="139" t="s">
        <v>47</v>
      </c>
      <c r="F118" s="140"/>
      <c r="G118" s="122" t="e">
        <f>'ЗП торг. персонала'!$H$6</f>
        <v>#DIV/0!</v>
      </c>
      <c r="H118" s="141"/>
      <c r="I118" s="142" t="e">
        <f>G118-H118</f>
        <v>#DIV/0!</v>
      </c>
      <c r="J118" s="122" t="e">
        <f>'ЗП торг. персонала'!$N$6</f>
        <v>#DIV/0!</v>
      </c>
      <c r="K118" s="141"/>
      <c r="L118" s="142" t="e">
        <f t="shared" si="52"/>
        <v>#DIV/0!</v>
      </c>
      <c r="M118" s="122" t="e">
        <f>'ЗП торг. персонала'!$T$6</f>
        <v>#DIV/0!</v>
      </c>
      <c r="N118" s="141"/>
      <c r="O118" s="142" t="e">
        <f t="shared" si="53"/>
        <v>#DIV/0!</v>
      </c>
      <c r="P118" s="122" t="e">
        <f>'ЗП торг. персонала'!$Z$6</f>
        <v>#DIV/0!</v>
      </c>
      <c r="Q118" s="141"/>
      <c r="R118" s="142" t="e">
        <f t="shared" si="54"/>
        <v>#DIV/0!</v>
      </c>
      <c r="S118" s="122" t="e">
        <f>'ЗП торг. персонала'!$AF$6</f>
        <v>#DIV/0!</v>
      </c>
      <c r="T118" s="141"/>
      <c r="U118" s="142" t="e">
        <f t="shared" si="55"/>
        <v>#DIV/0!</v>
      </c>
      <c r="V118" s="122" t="e">
        <f>'ЗП торг. персонала'!$AL$6</f>
        <v>#DIV/0!</v>
      </c>
      <c r="W118" s="141"/>
      <c r="X118" s="142" t="e">
        <f t="shared" si="56"/>
        <v>#DIV/0!</v>
      </c>
      <c r="Y118" s="122" t="e">
        <f>'ЗП торг. персонала'!$AR$6</f>
        <v>#DIV/0!</v>
      </c>
      <c r="Z118" s="141"/>
      <c r="AA118" s="142" t="e">
        <f t="shared" si="57"/>
        <v>#DIV/0!</v>
      </c>
      <c r="AB118" s="122" t="e">
        <f>'ЗП торг. персонала'!$AX$6</f>
        <v>#DIV/0!</v>
      </c>
      <c r="AC118" s="141"/>
      <c r="AD118" s="142" t="e">
        <f t="shared" si="58"/>
        <v>#DIV/0!</v>
      </c>
      <c r="AE118" s="122" t="e">
        <f>'ЗП торг. персонала'!$BD$6</f>
        <v>#DIV/0!</v>
      </c>
      <c r="AF118" s="141"/>
      <c r="AG118" s="142" t="e">
        <f t="shared" si="59"/>
        <v>#DIV/0!</v>
      </c>
      <c r="AH118" s="122" t="e">
        <f>'ЗП торг. персонала'!$BJ$6</f>
        <v>#DIV/0!</v>
      </c>
      <c r="AI118" s="141"/>
      <c r="AJ118" s="142" t="e">
        <f t="shared" si="60"/>
        <v>#DIV/0!</v>
      </c>
      <c r="AK118" s="122" t="e">
        <f>'ЗП торг. персонала'!$BP$6</f>
        <v>#DIV/0!</v>
      </c>
      <c r="AL118" s="141"/>
      <c r="AM118" s="142" t="e">
        <f t="shared" si="61"/>
        <v>#DIV/0!</v>
      </c>
      <c r="AN118" s="122" t="e">
        <f>'ЗП торг. персонала'!$BV$6</f>
        <v>#DIV/0!</v>
      </c>
      <c r="AO118" s="141"/>
      <c r="AP118" s="142" t="e">
        <f t="shared" si="62"/>
        <v>#DIV/0!</v>
      </c>
      <c r="AQ118" s="122" t="e">
        <f t="shared" si="37"/>
        <v>#DIV/0!</v>
      </c>
      <c r="AR118" s="141">
        <f t="shared" si="37"/>
        <v>0</v>
      </c>
      <c r="AS118" s="142" t="e">
        <f t="shared" si="63"/>
        <v>#DIV/0!</v>
      </c>
    </row>
    <row r="119" spans="1:45" s="139" customFormat="1" x14ac:dyDescent="0.2">
      <c r="A119" s="237" t="s">
        <v>264</v>
      </c>
      <c r="C119" s="159"/>
      <c r="D119" s="159" t="s">
        <v>48</v>
      </c>
      <c r="F119" s="140"/>
      <c r="G119" s="122" t="e">
        <f>'ЗП торг. персонала'!$K$6</f>
        <v>#DIV/0!</v>
      </c>
      <c r="H119" s="141"/>
      <c r="I119" s="142" t="e">
        <f>G119-H119</f>
        <v>#DIV/0!</v>
      </c>
      <c r="J119" s="122" t="e">
        <f>'ЗП торг. персонала'!$Q$6</f>
        <v>#DIV/0!</v>
      </c>
      <c r="K119" s="141"/>
      <c r="L119" s="142" t="e">
        <f t="shared" si="52"/>
        <v>#DIV/0!</v>
      </c>
      <c r="M119" s="122" t="e">
        <f>'ЗП торг. персонала'!$W$6</f>
        <v>#DIV/0!</v>
      </c>
      <c r="N119" s="141"/>
      <c r="O119" s="142" t="e">
        <f t="shared" si="53"/>
        <v>#DIV/0!</v>
      </c>
      <c r="P119" s="122" t="e">
        <f>'ЗП торг. персонала'!$AC$6</f>
        <v>#DIV/0!</v>
      </c>
      <c r="Q119" s="141"/>
      <c r="R119" s="142" t="e">
        <f t="shared" si="54"/>
        <v>#DIV/0!</v>
      </c>
      <c r="S119" s="122" t="e">
        <f>'ЗП торг. персонала'!$AI$6</f>
        <v>#DIV/0!</v>
      </c>
      <c r="T119" s="141"/>
      <c r="U119" s="142" t="e">
        <f t="shared" si="55"/>
        <v>#DIV/0!</v>
      </c>
      <c r="V119" s="122" t="e">
        <f>'ЗП торг. персонала'!$AO$6</f>
        <v>#DIV/0!</v>
      </c>
      <c r="W119" s="141"/>
      <c r="X119" s="142" t="e">
        <f t="shared" si="56"/>
        <v>#DIV/0!</v>
      </c>
      <c r="Y119" s="122" t="e">
        <f>'ЗП торг. персонала'!$AU$6</f>
        <v>#DIV/0!</v>
      </c>
      <c r="Z119" s="141"/>
      <c r="AA119" s="142" t="e">
        <f t="shared" si="57"/>
        <v>#DIV/0!</v>
      </c>
      <c r="AB119" s="122" t="e">
        <f>'ЗП торг. персонала'!$BA$6</f>
        <v>#DIV/0!</v>
      </c>
      <c r="AC119" s="141"/>
      <c r="AD119" s="142" t="e">
        <f t="shared" si="58"/>
        <v>#DIV/0!</v>
      </c>
      <c r="AE119" s="122" t="e">
        <f>'ЗП торг. персонала'!$BG$6</f>
        <v>#DIV/0!</v>
      </c>
      <c r="AF119" s="141"/>
      <c r="AG119" s="142" t="e">
        <f t="shared" si="59"/>
        <v>#DIV/0!</v>
      </c>
      <c r="AH119" s="122" t="e">
        <f>'ЗП торг. персонала'!$BM$6</f>
        <v>#DIV/0!</v>
      </c>
      <c r="AI119" s="141"/>
      <c r="AJ119" s="142" t="e">
        <f t="shared" si="60"/>
        <v>#DIV/0!</v>
      </c>
      <c r="AK119" s="122" t="e">
        <f>'ЗП торг. персонала'!$BS$6</f>
        <v>#DIV/0!</v>
      </c>
      <c r="AL119" s="141"/>
      <c r="AM119" s="142" t="e">
        <f t="shared" si="61"/>
        <v>#DIV/0!</v>
      </c>
      <c r="AN119" s="122" t="e">
        <f>'ЗП торг. персонала'!$BY$6</f>
        <v>#DIV/0!</v>
      </c>
      <c r="AO119" s="141"/>
      <c r="AP119" s="142" t="e">
        <f t="shared" si="62"/>
        <v>#DIV/0!</v>
      </c>
      <c r="AQ119" s="122" t="e">
        <f t="shared" si="37"/>
        <v>#DIV/0!</v>
      </c>
      <c r="AR119" s="141">
        <f t="shared" si="37"/>
        <v>0</v>
      </c>
      <c r="AS119" s="142" t="e">
        <f t="shared" si="63"/>
        <v>#DIV/0!</v>
      </c>
    </row>
    <row r="120" spans="1:45" x14ac:dyDescent="0.2">
      <c r="A120" s="194"/>
      <c r="C120" s="160"/>
      <c r="D120" s="160" t="s">
        <v>49</v>
      </c>
      <c r="F120" s="126"/>
      <c r="G120" s="143"/>
      <c r="H120" s="144"/>
      <c r="I120" s="145">
        <f t="shared" si="51"/>
        <v>0</v>
      </c>
      <c r="J120" s="143"/>
      <c r="K120" s="144"/>
      <c r="L120" s="145">
        <f t="shared" si="52"/>
        <v>0</v>
      </c>
      <c r="M120" s="143"/>
      <c r="N120" s="144"/>
      <c r="O120" s="145">
        <f t="shared" si="53"/>
        <v>0</v>
      </c>
      <c r="P120" s="143"/>
      <c r="Q120" s="144"/>
      <c r="R120" s="145">
        <f t="shared" si="54"/>
        <v>0</v>
      </c>
      <c r="S120" s="143"/>
      <c r="T120" s="144"/>
      <c r="U120" s="145">
        <f t="shared" si="55"/>
        <v>0</v>
      </c>
      <c r="V120" s="143"/>
      <c r="W120" s="144"/>
      <c r="X120" s="145">
        <f t="shared" si="56"/>
        <v>0</v>
      </c>
      <c r="Y120" s="143"/>
      <c r="Z120" s="144"/>
      <c r="AA120" s="145">
        <f t="shared" si="57"/>
        <v>0</v>
      </c>
      <c r="AB120" s="143"/>
      <c r="AC120" s="144"/>
      <c r="AD120" s="145">
        <f t="shared" si="58"/>
        <v>0</v>
      </c>
      <c r="AE120" s="143"/>
      <c r="AF120" s="144"/>
      <c r="AG120" s="145">
        <f t="shared" si="59"/>
        <v>0</v>
      </c>
      <c r="AH120" s="143"/>
      <c r="AI120" s="144"/>
      <c r="AJ120" s="145">
        <f t="shared" si="60"/>
        <v>0</v>
      </c>
      <c r="AK120" s="143"/>
      <c r="AL120" s="144"/>
      <c r="AM120" s="145">
        <f t="shared" si="61"/>
        <v>0</v>
      </c>
      <c r="AN120" s="143"/>
      <c r="AO120" s="144"/>
      <c r="AP120" s="145">
        <f t="shared" si="62"/>
        <v>0</v>
      </c>
      <c r="AQ120" s="210">
        <f t="shared" si="37"/>
        <v>0</v>
      </c>
      <c r="AR120" s="211">
        <f t="shared" si="37"/>
        <v>0</v>
      </c>
      <c r="AS120" s="212">
        <f t="shared" si="63"/>
        <v>0</v>
      </c>
    </row>
    <row r="121" spans="1:45" s="146" customFormat="1" x14ac:dyDescent="0.2">
      <c r="A121" s="197"/>
      <c r="C121" s="167" t="s">
        <v>52</v>
      </c>
      <c r="D121" s="167"/>
      <c r="F121" s="161"/>
      <c r="G121" s="34" t="e">
        <f>G122+G123+G124+G129+G130</f>
        <v>#DIV/0!</v>
      </c>
      <c r="H121" s="147">
        <f>H122+H123+H124+H129+H130</f>
        <v>0</v>
      </c>
      <c r="I121" s="137" t="e">
        <f t="shared" si="51"/>
        <v>#DIV/0!</v>
      </c>
      <c r="J121" s="34" t="e">
        <f>J122+J123+J124+J129+J130</f>
        <v>#DIV/0!</v>
      </c>
      <c r="K121" s="147">
        <f>K122+K123+K124+K129+K130</f>
        <v>0</v>
      </c>
      <c r="L121" s="137" t="e">
        <f t="shared" si="52"/>
        <v>#DIV/0!</v>
      </c>
      <c r="M121" s="34" t="e">
        <f>M122+M123+M124+M129+M130</f>
        <v>#DIV/0!</v>
      </c>
      <c r="N121" s="147">
        <f>N122+N123+N124+N129+N130</f>
        <v>0</v>
      </c>
      <c r="O121" s="137" t="e">
        <f t="shared" si="53"/>
        <v>#DIV/0!</v>
      </c>
      <c r="P121" s="34" t="e">
        <f>P122+P123+P124+P129+P130</f>
        <v>#DIV/0!</v>
      </c>
      <c r="Q121" s="147">
        <f>Q122+Q123+Q124+Q129+Q130</f>
        <v>0</v>
      </c>
      <c r="R121" s="137" t="e">
        <f t="shared" si="54"/>
        <v>#DIV/0!</v>
      </c>
      <c r="S121" s="34" t="e">
        <f>S122+S123+S124+S129+S130</f>
        <v>#DIV/0!</v>
      </c>
      <c r="T121" s="147">
        <f>T122+T123+T124+T129+T130</f>
        <v>0</v>
      </c>
      <c r="U121" s="137" t="e">
        <f t="shared" si="55"/>
        <v>#DIV/0!</v>
      </c>
      <c r="V121" s="34" t="e">
        <f>V122+V123+V124+V129+V130</f>
        <v>#DIV/0!</v>
      </c>
      <c r="W121" s="147">
        <f>W122+W123+W124+W129+W130</f>
        <v>0</v>
      </c>
      <c r="X121" s="137" t="e">
        <f t="shared" si="56"/>
        <v>#DIV/0!</v>
      </c>
      <c r="Y121" s="34" t="e">
        <f>Y122+Y123+Y124+Y129+Y130</f>
        <v>#DIV/0!</v>
      </c>
      <c r="Z121" s="147">
        <f>Z122+Z123+Z124+Z129+Z130</f>
        <v>0</v>
      </c>
      <c r="AA121" s="137" t="e">
        <f t="shared" si="57"/>
        <v>#DIV/0!</v>
      </c>
      <c r="AB121" s="34" t="e">
        <f>AB122+AB123+AB124+AB129+AB130</f>
        <v>#DIV/0!</v>
      </c>
      <c r="AC121" s="147">
        <f>AC122+AC123+AC124+AC129+AC130</f>
        <v>0</v>
      </c>
      <c r="AD121" s="137" t="e">
        <f t="shared" si="58"/>
        <v>#DIV/0!</v>
      </c>
      <c r="AE121" s="34" t="e">
        <f>AE122+AE123+AE124+AE129+AE130</f>
        <v>#DIV/0!</v>
      </c>
      <c r="AF121" s="147">
        <f>AF122+AF123+AF124+AF129+AF130</f>
        <v>0</v>
      </c>
      <c r="AG121" s="137" t="e">
        <f t="shared" si="59"/>
        <v>#DIV/0!</v>
      </c>
      <c r="AH121" s="34" t="e">
        <f>AH122+AH123+AH124+AH129+AH130</f>
        <v>#DIV/0!</v>
      </c>
      <c r="AI121" s="147">
        <f>AI122+AI123+AI124+AI129+AI130</f>
        <v>0</v>
      </c>
      <c r="AJ121" s="137" t="e">
        <f t="shared" si="60"/>
        <v>#DIV/0!</v>
      </c>
      <c r="AK121" s="34" t="e">
        <f>AK122+AK123+AK124+AK129+AK130</f>
        <v>#DIV/0!</v>
      </c>
      <c r="AL121" s="147">
        <f>AL122+AL123+AL124+AL129+AL130</f>
        <v>0</v>
      </c>
      <c r="AM121" s="137" t="e">
        <f t="shared" si="61"/>
        <v>#DIV/0!</v>
      </c>
      <c r="AN121" s="34" t="e">
        <f>AN122+AN123+AN124+AN129+AN130</f>
        <v>#DIV/0!</v>
      </c>
      <c r="AO121" s="147">
        <f>AO122+AO123+AO124+AO129+AO130</f>
        <v>0</v>
      </c>
      <c r="AP121" s="137" t="e">
        <f t="shared" si="62"/>
        <v>#DIV/0!</v>
      </c>
      <c r="AQ121" s="207" t="e">
        <f t="shared" si="37"/>
        <v>#DIV/0!</v>
      </c>
      <c r="AR121" s="208">
        <f t="shared" si="37"/>
        <v>0</v>
      </c>
      <c r="AS121" s="209" t="e">
        <f t="shared" si="63"/>
        <v>#DIV/0!</v>
      </c>
    </row>
    <row r="122" spans="1:45" s="139" customFormat="1" x14ac:dyDescent="0.2">
      <c r="A122" s="237" t="s">
        <v>265</v>
      </c>
      <c r="C122" s="168"/>
      <c r="D122" s="159" t="s">
        <v>41</v>
      </c>
      <c r="F122" s="140"/>
      <c r="G122" s="122" t="e">
        <f>'ЗП склад. персон '!$F$6</f>
        <v>#DIV/0!</v>
      </c>
      <c r="H122" s="141"/>
      <c r="I122" s="142" t="e">
        <f>G122-H122</f>
        <v>#DIV/0!</v>
      </c>
      <c r="J122" s="122" t="e">
        <f>'ЗП склад. персон '!$L$6</f>
        <v>#DIV/0!</v>
      </c>
      <c r="K122" s="141"/>
      <c r="L122" s="142" t="e">
        <f t="shared" si="52"/>
        <v>#DIV/0!</v>
      </c>
      <c r="M122" s="122" t="e">
        <f>'ЗП склад. персон '!$R$6</f>
        <v>#DIV/0!</v>
      </c>
      <c r="N122" s="141"/>
      <c r="O122" s="142" t="e">
        <f t="shared" si="53"/>
        <v>#DIV/0!</v>
      </c>
      <c r="P122" s="122" t="e">
        <f>'ЗП склад. персон '!$X$6</f>
        <v>#DIV/0!</v>
      </c>
      <c r="Q122" s="141"/>
      <c r="R122" s="142" t="e">
        <f t="shared" si="54"/>
        <v>#DIV/0!</v>
      </c>
      <c r="S122" s="122" t="e">
        <f>'ЗП склад. персон '!$AD$6</f>
        <v>#DIV/0!</v>
      </c>
      <c r="T122" s="141"/>
      <c r="U122" s="142" t="e">
        <f t="shared" si="55"/>
        <v>#DIV/0!</v>
      </c>
      <c r="V122" s="122" t="e">
        <f>'ЗП склад. персон '!$AJ$6</f>
        <v>#DIV/0!</v>
      </c>
      <c r="W122" s="141"/>
      <c r="X122" s="142" t="e">
        <f t="shared" si="56"/>
        <v>#DIV/0!</v>
      </c>
      <c r="Y122" s="122" t="e">
        <f>'ЗП склад. персон '!$AP$6</f>
        <v>#DIV/0!</v>
      </c>
      <c r="Z122" s="141"/>
      <c r="AA122" s="142" t="e">
        <f t="shared" si="57"/>
        <v>#DIV/0!</v>
      </c>
      <c r="AB122" s="122" t="e">
        <f>'ЗП склад. персон '!$AV$6</f>
        <v>#DIV/0!</v>
      </c>
      <c r="AC122" s="141"/>
      <c r="AD122" s="142" t="e">
        <f t="shared" si="58"/>
        <v>#DIV/0!</v>
      </c>
      <c r="AE122" s="122" t="e">
        <f>'ЗП склад. персон '!$BB$6</f>
        <v>#DIV/0!</v>
      </c>
      <c r="AF122" s="141"/>
      <c r="AG122" s="142" t="e">
        <f t="shared" si="59"/>
        <v>#DIV/0!</v>
      </c>
      <c r="AH122" s="122" t="e">
        <f>'ЗП склад. персон '!$BH$6</f>
        <v>#DIV/0!</v>
      </c>
      <c r="AI122" s="141"/>
      <c r="AJ122" s="142" t="e">
        <f t="shared" si="60"/>
        <v>#DIV/0!</v>
      </c>
      <c r="AK122" s="122" t="e">
        <f>'ЗП склад. персон '!$BN$6</f>
        <v>#DIV/0!</v>
      </c>
      <c r="AL122" s="141"/>
      <c r="AM122" s="142" t="e">
        <f t="shared" si="61"/>
        <v>#DIV/0!</v>
      </c>
      <c r="AN122" s="122" t="e">
        <f>'ЗП склад. персон '!$BT$6</f>
        <v>#DIV/0!</v>
      </c>
      <c r="AO122" s="141"/>
      <c r="AP122" s="142" t="e">
        <f t="shared" si="62"/>
        <v>#DIV/0!</v>
      </c>
      <c r="AQ122" s="122" t="e">
        <f t="shared" si="37"/>
        <v>#DIV/0!</v>
      </c>
      <c r="AR122" s="141">
        <f t="shared" si="37"/>
        <v>0</v>
      </c>
      <c r="AS122" s="142" t="e">
        <f t="shared" si="63"/>
        <v>#DIV/0!</v>
      </c>
    </row>
    <row r="123" spans="1:45" s="139" customFormat="1" x14ac:dyDescent="0.2">
      <c r="A123" s="237" t="s">
        <v>265</v>
      </c>
      <c r="D123" s="159" t="s">
        <v>42</v>
      </c>
      <c r="F123" s="140"/>
      <c r="G123" s="122" t="e">
        <f>'ЗП склад. персон '!$G$6</f>
        <v>#DIV/0!</v>
      </c>
      <c r="H123" s="141"/>
      <c r="I123" s="142" t="e">
        <f>G123-H123</f>
        <v>#DIV/0!</v>
      </c>
      <c r="J123" s="122" t="e">
        <f>'ЗП склад. персон '!$M$6</f>
        <v>#DIV/0!</v>
      </c>
      <c r="K123" s="141"/>
      <c r="L123" s="142" t="e">
        <f t="shared" si="52"/>
        <v>#DIV/0!</v>
      </c>
      <c r="M123" s="122" t="e">
        <f>'ЗП склад. персон '!$S$6</f>
        <v>#DIV/0!</v>
      </c>
      <c r="N123" s="141"/>
      <c r="O123" s="142" t="e">
        <f t="shared" si="53"/>
        <v>#DIV/0!</v>
      </c>
      <c r="P123" s="122" t="e">
        <f>'ЗП склад. персон '!$Y$6</f>
        <v>#DIV/0!</v>
      </c>
      <c r="Q123" s="141"/>
      <c r="R123" s="142" t="e">
        <f t="shared" si="54"/>
        <v>#DIV/0!</v>
      </c>
      <c r="S123" s="122" t="e">
        <f>'ЗП склад. персон '!$AE$6</f>
        <v>#DIV/0!</v>
      </c>
      <c r="T123" s="141"/>
      <c r="U123" s="142" t="e">
        <f t="shared" si="55"/>
        <v>#DIV/0!</v>
      </c>
      <c r="V123" s="122" t="e">
        <f>'ЗП склад. персон '!$AK$6</f>
        <v>#DIV/0!</v>
      </c>
      <c r="W123" s="141"/>
      <c r="X123" s="142" t="e">
        <f t="shared" si="56"/>
        <v>#DIV/0!</v>
      </c>
      <c r="Y123" s="122" t="e">
        <f>'ЗП склад. персон '!$AQ$6</f>
        <v>#DIV/0!</v>
      </c>
      <c r="Z123" s="141"/>
      <c r="AA123" s="142" t="e">
        <f t="shared" si="57"/>
        <v>#DIV/0!</v>
      </c>
      <c r="AB123" s="122" t="e">
        <f>'ЗП склад. персон '!$AW$6</f>
        <v>#DIV/0!</v>
      </c>
      <c r="AC123" s="141"/>
      <c r="AD123" s="142" t="e">
        <f t="shared" si="58"/>
        <v>#DIV/0!</v>
      </c>
      <c r="AE123" s="122" t="e">
        <f>'ЗП склад. персон '!$BC$6</f>
        <v>#DIV/0!</v>
      </c>
      <c r="AF123" s="141"/>
      <c r="AG123" s="142" t="e">
        <f t="shared" si="59"/>
        <v>#DIV/0!</v>
      </c>
      <c r="AH123" s="122" t="e">
        <f>'ЗП склад. персон '!$BI$6</f>
        <v>#DIV/0!</v>
      </c>
      <c r="AI123" s="141"/>
      <c r="AJ123" s="142" t="e">
        <f t="shared" si="60"/>
        <v>#DIV/0!</v>
      </c>
      <c r="AK123" s="122" t="e">
        <f>'ЗП склад. персон '!$BO$6</f>
        <v>#DIV/0!</v>
      </c>
      <c r="AL123" s="141"/>
      <c r="AM123" s="142" t="e">
        <f t="shared" si="61"/>
        <v>#DIV/0!</v>
      </c>
      <c r="AN123" s="122" t="e">
        <f>'ЗП склад. персон '!$BU$6</f>
        <v>#DIV/0!</v>
      </c>
      <c r="AO123" s="141"/>
      <c r="AP123" s="142" t="e">
        <f t="shared" si="62"/>
        <v>#DIV/0!</v>
      </c>
      <c r="AQ123" s="122" t="e">
        <f t="shared" si="37"/>
        <v>#DIV/0!</v>
      </c>
      <c r="AR123" s="141">
        <f t="shared" si="37"/>
        <v>0</v>
      </c>
      <c r="AS123" s="142" t="e">
        <f t="shared" si="63"/>
        <v>#DIV/0!</v>
      </c>
    </row>
    <row r="124" spans="1:45" x14ac:dyDescent="0.2">
      <c r="A124" s="194"/>
      <c r="C124" s="160"/>
      <c r="D124" s="160" t="s">
        <v>43</v>
      </c>
      <c r="F124" s="126"/>
      <c r="G124" s="144" t="e">
        <f>SUM(G125:G128)</f>
        <v>#DIV/0!</v>
      </c>
      <c r="H124" s="144">
        <f>SUM(H125:H128)</f>
        <v>0</v>
      </c>
      <c r="I124" s="145" t="e">
        <f>G124-H124</f>
        <v>#DIV/0!</v>
      </c>
      <c r="J124" s="144" t="e">
        <f>SUM(J125:J128)</f>
        <v>#DIV/0!</v>
      </c>
      <c r="K124" s="144">
        <f>SUM(K125:K128)</f>
        <v>0</v>
      </c>
      <c r="L124" s="145" t="e">
        <f t="shared" si="52"/>
        <v>#DIV/0!</v>
      </c>
      <c r="M124" s="144" t="e">
        <f>SUM(M125:M128)</f>
        <v>#DIV/0!</v>
      </c>
      <c r="N124" s="144">
        <f>SUM(N125:N128)</f>
        <v>0</v>
      </c>
      <c r="O124" s="145" t="e">
        <f t="shared" si="53"/>
        <v>#DIV/0!</v>
      </c>
      <c r="P124" s="144" t="e">
        <f>SUM(P125:P128)</f>
        <v>#DIV/0!</v>
      </c>
      <c r="Q124" s="144">
        <f>SUM(Q125:Q128)</f>
        <v>0</v>
      </c>
      <c r="R124" s="145" t="e">
        <f t="shared" si="54"/>
        <v>#DIV/0!</v>
      </c>
      <c r="S124" s="144" t="e">
        <f>SUM(S125:S128)</f>
        <v>#DIV/0!</v>
      </c>
      <c r="T124" s="144">
        <f>SUM(T125:T128)</f>
        <v>0</v>
      </c>
      <c r="U124" s="145" t="e">
        <f t="shared" si="55"/>
        <v>#DIV/0!</v>
      </c>
      <c r="V124" s="144" t="e">
        <f>SUM(V125:V128)</f>
        <v>#DIV/0!</v>
      </c>
      <c r="W124" s="144">
        <f>SUM(W125:W128)</f>
        <v>0</v>
      </c>
      <c r="X124" s="145" t="e">
        <f t="shared" si="56"/>
        <v>#DIV/0!</v>
      </c>
      <c r="Y124" s="144" t="e">
        <f>SUM(Y125:Y128)</f>
        <v>#DIV/0!</v>
      </c>
      <c r="Z124" s="144">
        <f>SUM(Z125:Z128)</f>
        <v>0</v>
      </c>
      <c r="AA124" s="145" t="e">
        <f t="shared" si="57"/>
        <v>#DIV/0!</v>
      </c>
      <c r="AB124" s="144" t="e">
        <f>SUM(AB125:AB128)</f>
        <v>#DIV/0!</v>
      </c>
      <c r="AC124" s="144">
        <f>SUM(AC125:AC128)</f>
        <v>0</v>
      </c>
      <c r="AD124" s="145" t="e">
        <f t="shared" si="58"/>
        <v>#DIV/0!</v>
      </c>
      <c r="AE124" s="144" t="e">
        <f>SUM(AE125:AE128)</f>
        <v>#DIV/0!</v>
      </c>
      <c r="AF124" s="144">
        <f>SUM(AF125:AF128)</f>
        <v>0</v>
      </c>
      <c r="AG124" s="145" t="e">
        <f t="shared" si="59"/>
        <v>#DIV/0!</v>
      </c>
      <c r="AH124" s="144" t="e">
        <f>SUM(AH125:AH128)</f>
        <v>#DIV/0!</v>
      </c>
      <c r="AI124" s="144">
        <f>SUM(AI125:AI128)</f>
        <v>0</v>
      </c>
      <c r="AJ124" s="145" t="e">
        <f t="shared" si="60"/>
        <v>#DIV/0!</v>
      </c>
      <c r="AK124" s="144" t="e">
        <f>SUM(AK125:AK128)</f>
        <v>#DIV/0!</v>
      </c>
      <c r="AL124" s="144">
        <f>SUM(AL125:AL128)</f>
        <v>0</v>
      </c>
      <c r="AM124" s="145" t="e">
        <f t="shared" si="61"/>
        <v>#DIV/0!</v>
      </c>
      <c r="AN124" s="144" t="e">
        <f>SUM(AN125:AN128)</f>
        <v>#DIV/0!</v>
      </c>
      <c r="AO124" s="144">
        <f>SUM(AO125:AO128)</f>
        <v>0</v>
      </c>
      <c r="AP124" s="145" t="e">
        <f t="shared" si="62"/>
        <v>#DIV/0!</v>
      </c>
      <c r="AQ124" s="210" t="e">
        <f t="shared" si="37"/>
        <v>#DIV/0!</v>
      </c>
      <c r="AR124" s="211">
        <f t="shared" si="37"/>
        <v>0</v>
      </c>
      <c r="AS124" s="212" t="e">
        <f t="shared" si="63"/>
        <v>#DIV/0!</v>
      </c>
    </row>
    <row r="125" spans="1:45" x14ac:dyDescent="0.2">
      <c r="A125" s="194"/>
      <c r="C125" s="160"/>
      <c r="D125" s="160"/>
      <c r="E125" s="124" t="s">
        <v>44</v>
      </c>
      <c r="F125" s="126"/>
      <c r="G125" s="143"/>
      <c r="H125" s="144"/>
      <c r="I125" s="145">
        <f t="shared" ref="I125:I127" si="65">G125-H125</f>
        <v>0</v>
      </c>
      <c r="J125" s="143"/>
      <c r="K125" s="144"/>
      <c r="L125" s="145">
        <f t="shared" si="52"/>
        <v>0</v>
      </c>
      <c r="M125" s="143"/>
      <c r="N125" s="144"/>
      <c r="O125" s="145">
        <f t="shared" si="53"/>
        <v>0</v>
      </c>
      <c r="P125" s="143"/>
      <c r="Q125" s="144"/>
      <c r="R125" s="145">
        <f t="shared" si="54"/>
        <v>0</v>
      </c>
      <c r="S125" s="143"/>
      <c r="T125" s="144"/>
      <c r="U125" s="145">
        <f t="shared" si="55"/>
        <v>0</v>
      </c>
      <c r="V125" s="143"/>
      <c r="W125" s="144"/>
      <c r="X125" s="145">
        <f t="shared" si="56"/>
        <v>0</v>
      </c>
      <c r="Y125" s="143"/>
      <c r="Z125" s="144"/>
      <c r="AA125" s="145">
        <f t="shared" si="57"/>
        <v>0</v>
      </c>
      <c r="AB125" s="143"/>
      <c r="AC125" s="144"/>
      <c r="AD125" s="145">
        <f t="shared" si="58"/>
        <v>0</v>
      </c>
      <c r="AE125" s="143"/>
      <c r="AF125" s="144"/>
      <c r="AG125" s="145">
        <f t="shared" si="59"/>
        <v>0</v>
      </c>
      <c r="AH125" s="143"/>
      <c r="AI125" s="144"/>
      <c r="AJ125" s="145">
        <f t="shared" si="60"/>
        <v>0</v>
      </c>
      <c r="AK125" s="143"/>
      <c r="AL125" s="144"/>
      <c r="AM125" s="145">
        <f t="shared" si="61"/>
        <v>0</v>
      </c>
      <c r="AN125" s="143"/>
      <c r="AO125" s="144"/>
      <c r="AP125" s="145">
        <f t="shared" si="62"/>
        <v>0</v>
      </c>
      <c r="AQ125" s="210">
        <f t="shared" si="37"/>
        <v>0</v>
      </c>
      <c r="AR125" s="211">
        <f t="shared" si="37"/>
        <v>0</v>
      </c>
      <c r="AS125" s="212">
        <f t="shared" si="63"/>
        <v>0</v>
      </c>
    </row>
    <row r="126" spans="1:45" s="139" customFormat="1" x14ac:dyDescent="0.2">
      <c r="A126" s="237" t="s">
        <v>265</v>
      </c>
      <c r="C126" s="159"/>
      <c r="D126" s="159"/>
      <c r="E126" s="139" t="s">
        <v>45</v>
      </c>
      <c r="F126" s="140"/>
      <c r="G126" s="122" t="e">
        <f>'ЗП склад. персон '!$F$116</f>
        <v>#DIV/0!</v>
      </c>
      <c r="H126" s="141"/>
      <c r="I126" s="142" t="e">
        <f>G126-H126</f>
        <v>#DIV/0!</v>
      </c>
      <c r="J126" s="122" t="e">
        <f>'ЗП склад. персон '!$L$116</f>
        <v>#DIV/0!</v>
      </c>
      <c r="K126" s="141"/>
      <c r="L126" s="142" t="e">
        <f t="shared" si="52"/>
        <v>#DIV/0!</v>
      </c>
      <c r="M126" s="122" t="e">
        <f>'ЗП склад. персон '!$R$116</f>
        <v>#DIV/0!</v>
      </c>
      <c r="N126" s="141"/>
      <c r="O126" s="142" t="e">
        <f t="shared" si="53"/>
        <v>#DIV/0!</v>
      </c>
      <c r="P126" s="122" t="e">
        <f>'ЗП склад. персон '!$X$116</f>
        <v>#DIV/0!</v>
      </c>
      <c r="Q126" s="141"/>
      <c r="R126" s="142" t="e">
        <f t="shared" si="54"/>
        <v>#DIV/0!</v>
      </c>
      <c r="S126" s="122" t="e">
        <f>'ЗП склад. персон '!$AD$116</f>
        <v>#DIV/0!</v>
      </c>
      <c r="T126" s="141"/>
      <c r="U126" s="142" t="e">
        <f t="shared" si="55"/>
        <v>#DIV/0!</v>
      </c>
      <c r="V126" s="122" t="e">
        <f>'ЗП склад. персон '!$AJ$116</f>
        <v>#DIV/0!</v>
      </c>
      <c r="W126" s="141"/>
      <c r="X126" s="142" t="e">
        <f t="shared" si="56"/>
        <v>#DIV/0!</v>
      </c>
      <c r="Y126" s="122" t="e">
        <f>'ЗП склад. персон '!$AP$116</f>
        <v>#DIV/0!</v>
      </c>
      <c r="Z126" s="141"/>
      <c r="AA126" s="142" t="e">
        <f t="shared" si="57"/>
        <v>#DIV/0!</v>
      </c>
      <c r="AB126" s="122" t="e">
        <f>'ЗП склад. персон '!$AV$116</f>
        <v>#DIV/0!</v>
      </c>
      <c r="AC126" s="141"/>
      <c r="AD126" s="142" t="e">
        <f t="shared" si="58"/>
        <v>#DIV/0!</v>
      </c>
      <c r="AE126" s="122" t="e">
        <f>'ЗП склад. персон '!$BB$116</f>
        <v>#DIV/0!</v>
      </c>
      <c r="AF126" s="141"/>
      <c r="AG126" s="142" t="e">
        <f t="shared" si="59"/>
        <v>#DIV/0!</v>
      </c>
      <c r="AH126" s="122" t="e">
        <f>'ЗП склад. персон '!$BH$116</f>
        <v>#DIV/0!</v>
      </c>
      <c r="AI126" s="141"/>
      <c r="AJ126" s="142" t="e">
        <f t="shared" si="60"/>
        <v>#DIV/0!</v>
      </c>
      <c r="AK126" s="122" t="e">
        <f>'ЗП склад. персон '!$BN$116</f>
        <v>#DIV/0!</v>
      </c>
      <c r="AL126" s="141"/>
      <c r="AM126" s="142" t="e">
        <f t="shared" si="61"/>
        <v>#DIV/0!</v>
      </c>
      <c r="AN126" s="122" t="e">
        <f>'ЗП склад. персон '!$BT$116</f>
        <v>#DIV/0!</v>
      </c>
      <c r="AO126" s="141"/>
      <c r="AP126" s="142" t="e">
        <f t="shared" si="62"/>
        <v>#DIV/0!</v>
      </c>
      <c r="AQ126" s="122" t="e">
        <f t="shared" si="37"/>
        <v>#DIV/0!</v>
      </c>
      <c r="AR126" s="141">
        <f t="shared" si="37"/>
        <v>0</v>
      </c>
      <c r="AS126" s="142" t="e">
        <f t="shared" si="63"/>
        <v>#DIV/0!</v>
      </c>
    </row>
    <row r="127" spans="1:45" x14ac:dyDescent="0.2">
      <c r="A127" s="194"/>
      <c r="C127" s="160"/>
      <c r="D127" s="160"/>
      <c r="E127" s="124" t="s">
        <v>46</v>
      </c>
      <c r="F127" s="126"/>
      <c r="G127" s="143"/>
      <c r="H127" s="144"/>
      <c r="I127" s="145">
        <f t="shared" si="65"/>
        <v>0</v>
      </c>
      <c r="J127" s="143"/>
      <c r="K127" s="144"/>
      <c r="L127" s="145">
        <f t="shared" si="52"/>
        <v>0</v>
      </c>
      <c r="M127" s="143"/>
      <c r="N127" s="144"/>
      <c r="O127" s="145">
        <f t="shared" si="53"/>
        <v>0</v>
      </c>
      <c r="P127" s="143"/>
      <c r="Q127" s="144"/>
      <c r="R127" s="145">
        <f t="shared" si="54"/>
        <v>0</v>
      </c>
      <c r="S127" s="143"/>
      <c r="T127" s="144"/>
      <c r="U127" s="145">
        <f t="shared" si="55"/>
        <v>0</v>
      </c>
      <c r="V127" s="143"/>
      <c r="W127" s="144"/>
      <c r="X127" s="145">
        <f t="shared" si="56"/>
        <v>0</v>
      </c>
      <c r="Y127" s="143"/>
      <c r="Z127" s="144"/>
      <c r="AA127" s="145">
        <f t="shared" si="57"/>
        <v>0</v>
      </c>
      <c r="AB127" s="143"/>
      <c r="AC127" s="144"/>
      <c r="AD127" s="145">
        <f t="shared" si="58"/>
        <v>0</v>
      </c>
      <c r="AE127" s="143"/>
      <c r="AF127" s="144"/>
      <c r="AG127" s="145">
        <f t="shared" si="59"/>
        <v>0</v>
      </c>
      <c r="AH127" s="143"/>
      <c r="AI127" s="144"/>
      <c r="AJ127" s="145">
        <f t="shared" si="60"/>
        <v>0</v>
      </c>
      <c r="AK127" s="143"/>
      <c r="AL127" s="144"/>
      <c r="AM127" s="145">
        <f t="shared" si="61"/>
        <v>0</v>
      </c>
      <c r="AN127" s="143"/>
      <c r="AO127" s="144"/>
      <c r="AP127" s="145">
        <f t="shared" si="62"/>
        <v>0</v>
      </c>
      <c r="AQ127" s="210">
        <f t="shared" si="37"/>
        <v>0</v>
      </c>
      <c r="AR127" s="211">
        <f t="shared" si="37"/>
        <v>0</v>
      </c>
      <c r="AS127" s="212">
        <f t="shared" si="63"/>
        <v>0</v>
      </c>
    </row>
    <row r="128" spans="1:45" s="139" customFormat="1" x14ac:dyDescent="0.2">
      <c r="A128" s="237" t="s">
        <v>265</v>
      </c>
      <c r="C128" s="159"/>
      <c r="D128" s="159"/>
      <c r="E128" s="139" t="s">
        <v>47</v>
      </c>
      <c r="F128" s="140"/>
      <c r="G128" s="122" t="e">
        <f>'ЗП склад. персон '!$H$6</f>
        <v>#DIV/0!</v>
      </c>
      <c r="H128" s="141"/>
      <c r="I128" s="142" t="e">
        <f>G128-H128</f>
        <v>#DIV/0!</v>
      </c>
      <c r="J128" s="122" t="e">
        <f>'ЗП склад. персон '!$N$6</f>
        <v>#DIV/0!</v>
      </c>
      <c r="K128" s="141"/>
      <c r="L128" s="142" t="e">
        <f t="shared" si="52"/>
        <v>#DIV/0!</v>
      </c>
      <c r="M128" s="122" t="e">
        <f>'ЗП склад. персон '!$T$6</f>
        <v>#DIV/0!</v>
      </c>
      <c r="N128" s="141"/>
      <c r="O128" s="142" t="e">
        <f t="shared" si="53"/>
        <v>#DIV/0!</v>
      </c>
      <c r="P128" s="122" t="e">
        <f>'ЗП склад. персон '!$Z$6</f>
        <v>#DIV/0!</v>
      </c>
      <c r="Q128" s="141"/>
      <c r="R128" s="142" t="e">
        <f t="shared" si="54"/>
        <v>#DIV/0!</v>
      </c>
      <c r="S128" s="122" t="e">
        <f>'ЗП склад. персон '!$AF$6</f>
        <v>#DIV/0!</v>
      </c>
      <c r="T128" s="141"/>
      <c r="U128" s="142" t="e">
        <f t="shared" si="55"/>
        <v>#DIV/0!</v>
      </c>
      <c r="V128" s="122" t="e">
        <f>'ЗП склад. персон '!$AL$6</f>
        <v>#DIV/0!</v>
      </c>
      <c r="W128" s="141"/>
      <c r="X128" s="142" t="e">
        <f t="shared" si="56"/>
        <v>#DIV/0!</v>
      </c>
      <c r="Y128" s="122" t="e">
        <f>'ЗП склад. персон '!$AR$6</f>
        <v>#DIV/0!</v>
      </c>
      <c r="Z128" s="141"/>
      <c r="AA128" s="142" t="e">
        <f t="shared" si="57"/>
        <v>#DIV/0!</v>
      </c>
      <c r="AB128" s="122" t="e">
        <f>'ЗП склад. персон '!$AX$6</f>
        <v>#DIV/0!</v>
      </c>
      <c r="AC128" s="141"/>
      <c r="AD128" s="142" t="e">
        <f t="shared" si="58"/>
        <v>#DIV/0!</v>
      </c>
      <c r="AE128" s="122" t="e">
        <f>'ЗП склад. персон '!$BD$6</f>
        <v>#DIV/0!</v>
      </c>
      <c r="AF128" s="141"/>
      <c r="AG128" s="142" t="e">
        <f t="shared" si="59"/>
        <v>#DIV/0!</v>
      </c>
      <c r="AH128" s="122" t="e">
        <f>'ЗП склад. персон '!$BJ$6</f>
        <v>#DIV/0!</v>
      </c>
      <c r="AI128" s="141"/>
      <c r="AJ128" s="142" t="e">
        <f t="shared" si="60"/>
        <v>#DIV/0!</v>
      </c>
      <c r="AK128" s="122" t="e">
        <f>'ЗП склад. персон '!$BP$6</f>
        <v>#DIV/0!</v>
      </c>
      <c r="AL128" s="141"/>
      <c r="AM128" s="142" t="e">
        <f t="shared" si="61"/>
        <v>#DIV/0!</v>
      </c>
      <c r="AN128" s="122" t="e">
        <f>'ЗП склад. персон '!$BV$6</f>
        <v>#DIV/0!</v>
      </c>
      <c r="AO128" s="141"/>
      <c r="AP128" s="142" t="e">
        <f t="shared" si="62"/>
        <v>#DIV/0!</v>
      </c>
      <c r="AQ128" s="122" t="e">
        <f t="shared" si="37"/>
        <v>#DIV/0!</v>
      </c>
      <c r="AR128" s="141">
        <f t="shared" si="37"/>
        <v>0</v>
      </c>
      <c r="AS128" s="142" t="e">
        <f t="shared" si="63"/>
        <v>#DIV/0!</v>
      </c>
    </row>
    <row r="129" spans="1:45" s="139" customFormat="1" x14ac:dyDescent="0.2">
      <c r="A129" s="237" t="s">
        <v>265</v>
      </c>
      <c r="C129" s="159"/>
      <c r="D129" s="159" t="s">
        <v>48</v>
      </c>
      <c r="F129" s="140"/>
      <c r="G129" s="122" t="e">
        <f>'ЗП склад. персон '!$K$6</f>
        <v>#DIV/0!</v>
      </c>
      <c r="H129" s="141"/>
      <c r="I129" s="142" t="e">
        <f>G129-H129</f>
        <v>#DIV/0!</v>
      </c>
      <c r="J129" s="122" t="e">
        <f>'ЗП склад. персон '!$Q$6</f>
        <v>#DIV/0!</v>
      </c>
      <c r="K129" s="141"/>
      <c r="L129" s="142" t="e">
        <f t="shared" si="52"/>
        <v>#DIV/0!</v>
      </c>
      <c r="M129" s="122" t="e">
        <f>'ЗП склад. персон '!$W$6</f>
        <v>#DIV/0!</v>
      </c>
      <c r="N129" s="141"/>
      <c r="O129" s="142" t="e">
        <f t="shared" si="53"/>
        <v>#DIV/0!</v>
      </c>
      <c r="P129" s="122" t="e">
        <f>'ЗП склад. персон '!$AC$6</f>
        <v>#DIV/0!</v>
      </c>
      <c r="Q129" s="141"/>
      <c r="R129" s="142" t="e">
        <f t="shared" si="54"/>
        <v>#DIV/0!</v>
      </c>
      <c r="S129" s="122" t="e">
        <f>'ЗП склад. персон '!$AI$6</f>
        <v>#DIV/0!</v>
      </c>
      <c r="T129" s="141"/>
      <c r="U129" s="142" t="e">
        <f t="shared" si="55"/>
        <v>#DIV/0!</v>
      </c>
      <c r="V129" s="122" t="e">
        <f>'ЗП склад. персон '!$AO$6</f>
        <v>#DIV/0!</v>
      </c>
      <c r="W129" s="141"/>
      <c r="X129" s="142" t="e">
        <f t="shared" si="56"/>
        <v>#DIV/0!</v>
      </c>
      <c r="Y129" s="122" t="e">
        <f>'ЗП склад. персон '!$AU$6</f>
        <v>#DIV/0!</v>
      </c>
      <c r="Z129" s="141"/>
      <c r="AA129" s="142" t="e">
        <f t="shared" si="57"/>
        <v>#DIV/0!</v>
      </c>
      <c r="AB129" s="122" t="e">
        <f>'ЗП склад. персон '!$BA$6</f>
        <v>#DIV/0!</v>
      </c>
      <c r="AC129" s="141"/>
      <c r="AD129" s="142" t="e">
        <f t="shared" si="58"/>
        <v>#DIV/0!</v>
      </c>
      <c r="AE129" s="122" t="e">
        <f>'ЗП склад. персон '!$BG$6</f>
        <v>#DIV/0!</v>
      </c>
      <c r="AF129" s="141"/>
      <c r="AG129" s="142" t="e">
        <f t="shared" si="59"/>
        <v>#DIV/0!</v>
      </c>
      <c r="AH129" s="122" t="e">
        <f>'ЗП склад. персон '!$BM$6</f>
        <v>#DIV/0!</v>
      </c>
      <c r="AI129" s="141"/>
      <c r="AJ129" s="142" t="e">
        <f t="shared" si="60"/>
        <v>#DIV/0!</v>
      </c>
      <c r="AK129" s="122" t="e">
        <f>'ЗП склад. персон '!$BS$6</f>
        <v>#DIV/0!</v>
      </c>
      <c r="AL129" s="141"/>
      <c r="AM129" s="142" t="e">
        <f t="shared" si="61"/>
        <v>#DIV/0!</v>
      </c>
      <c r="AN129" s="122" t="e">
        <f>'ЗП склад. персон '!$BY$6</f>
        <v>#DIV/0!</v>
      </c>
      <c r="AO129" s="141"/>
      <c r="AP129" s="142" t="e">
        <f t="shared" si="62"/>
        <v>#DIV/0!</v>
      </c>
      <c r="AQ129" s="122" t="e">
        <f t="shared" si="37"/>
        <v>#DIV/0!</v>
      </c>
      <c r="AR129" s="141">
        <f t="shared" si="37"/>
        <v>0</v>
      </c>
      <c r="AS129" s="142" t="e">
        <f t="shared" si="63"/>
        <v>#DIV/0!</v>
      </c>
    </row>
    <row r="130" spans="1:45" x14ac:dyDescent="0.2">
      <c r="A130" s="194"/>
      <c r="C130" s="160"/>
      <c r="D130" s="160" t="s">
        <v>49</v>
      </c>
      <c r="F130" s="126"/>
      <c r="G130" s="143"/>
      <c r="H130" s="144"/>
      <c r="I130" s="145">
        <f t="shared" si="51"/>
        <v>0</v>
      </c>
      <c r="J130" s="143"/>
      <c r="K130" s="144"/>
      <c r="L130" s="145">
        <f t="shared" si="52"/>
        <v>0</v>
      </c>
      <c r="M130" s="143"/>
      <c r="N130" s="144"/>
      <c r="O130" s="145">
        <f t="shared" si="53"/>
        <v>0</v>
      </c>
      <c r="P130" s="143"/>
      <c r="Q130" s="144"/>
      <c r="R130" s="145">
        <f t="shared" si="54"/>
        <v>0</v>
      </c>
      <c r="S130" s="143"/>
      <c r="T130" s="144"/>
      <c r="U130" s="145">
        <f t="shared" si="55"/>
        <v>0</v>
      </c>
      <c r="V130" s="143"/>
      <c r="W130" s="144"/>
      <c r="X130" s="145">
        <f t="shared" si="56"/>
        <v>0</v>
      </c>
      <c r="Y130" s="143"/>
      <c r="Z130" s="144"/>
      <c r="AA130" s="145">
        <f t="shared" si="57"/>
        <v>0</v>
      </c>
      <c r="AB130" s="143"/>
      <c r="AC130" s="144"/>
      <c r="AD130" s="145">
        <f t="shared" si="58"/>
        <v>0</v>
      </c>
      <c r="AE130" s="143"/>
      <c r="AF130" s="144"/>
      <c r="AG130" s="145">
        <f t="shared" si="59"/>
        <v>0</v>
      </c>
      <c r="AH130" s="143"/>
      <c r="AI130" s="144"/>
      <c r="AJ130" s="145">
        <f t="shared" si="60"/>
        <v>0</v>
      </c>
      <c r="AK130" s="143"/>
      <c r="AL130" s="144"/>
      <c r="AM130" s="145">
        <f t="shared" si="61"/>
        <v>0</v>
      </c>
      <c r="AN130" s="143"/>
      <c r="AO130" s="144"/>
      <c r="AP130" s="145">
        <f t="shared" si="62"/>
        <v>0</v>
      </c>
      <c r="AQ130" s="210">
        <f t="shared" si="37"/>
        <v>0</v>
      </c>
      <c r="AR130" s="211">
        <f t="shared" si="37"/>
        <v>0</v>
      </c>
      <c r="AS130" s="212">
        <f t="shared" si="63"/>
        <v>0</v>
      </c>
    </row>
    <row r="131" spans="1:45" s="146" customFormat="1" x14ac:dyDescent="0.2">
      <c r="A131" s="197"/>
      <c r="C131" s="146" t="s">
        <v>69</v>
      </c>
      <c r="F131" s="161"/>
      <c r="G131" s="34" t="e">
        <f>SUM(G132:G134)</f>
        <v>#DIV/0!</v>
      </c>
      <c r="H131" s="147">
        <f>SUM(H132:H134)</f>
        <v>0</v>
      </c>
      <c r="I131" s="137" t="e">
        <f t="shared" si="51"/>
        <v>#DIV/0!</v>
      </c>
      <c r="J131" s="34" t="e">
        <f>SUM(J132:J134)</f>
        <v>#DIV/0!</v>
      </c>
      <c r="K131" s="147">
        <f>SUM(K132:K134)</f>
        <v>0</v>
      </c>
      <c r="L131" s="137" t="e">
        <f t="shared" si="52"/>
        <v>#DIV/0!</v>
      </c>
      <c r="M131" s="34" t="e">
        <f>SUM(M132:M134)</f>
        <v>#DIV/0!</v>
      </c>
      <c r="N131" s="147">
        <f>SUM(N132:N134)</f>
        <v>0</v>
      </c>
      <c r="O131" s="137" t="e">
        <f t="shared" si="53"/>
        <v>#DIV/0!</v>
      </c>
      <c r="P131" s="34" t="e">
        <f>SUM(P132:P134)</f>
        <v>#DIV/0!</v>
      </c>
      <c r="Q131" s="147">
        <f>SUM(Q132:Q134)</f>
        <v>0</v>
      </c>
      <c r="R131" s="137" t="e">
        <f t="shared" si="54"/>
        <v>#DIV/0!</v>
      </c>
      <c r="S131" s="34" t="e">
        <f>SUM(S132:S134)</f>
        <v>#DIV/0!</v>
      </c>
      <c r="T131" s="147">
        <f>SUM(T132:T134)</f>
        <v>0</v>
      </c>
      <c r="U131" s="137" t="e">
        <f t="shared" si="55"/>
        <v>#DIV/0!</v>
      </c>
      <c r="V131" s="34" t="e">
        <f>SUM(V132:V134)</f>
        <v>#DIV/0!</v>
      </c>
      <c r="W131" s="147">
        <f>SUM(W132:W134)</f>
        <v>0</v>
      </c>
      <c r="X131" s="137" t="e">
        <f t="shared" si="56"/>
        <v>#DIV/0!</v>
      </c>
      <c r="Y131" s="34" t="e">
        <f>SUM(Y132:Y134)</f>
        <v>#DIV/0!</v>
      </c>
      <c r="Z131" s="147">
        <f>SUM(Z132:Z134)</f>
        <v>0</v>
      </c>
      <c r="AA131" s="137" t="e">
        <f t="shared" si="57"/>
        <v>#DIV/0!</v>
      </c>
      <c r="AB131" s="34" t="e">
        <f>SUM(AB132:AB134)</f>
        <v>#DIV/0!</v>
      </c>
      <c r="AC131" s="147">
        <f>SUM(AC132:AC134)</f>
        <v>0</v>
      </c>
      <c r="AD131" s="137" t="e">
        <f t="shared" si="58"/>
        <v>#DIV/0!</v>
      </c>
      <c r="AE131" s="34" t="e">
        <f>SUM(AE132:AE134)</f>
        <v>#DIV/0!</v>
      </c>
      <c r="AF131" s="147">
        <f>SUM(AF132:AF134)</f>
        <v>0</v>
      </c>
      <c r="AG131" s="137" t="e">
        <f t="shared" si="59"/>
        <v>#DIV/0!</v>
      </c>
      <c r="AH131" s="34" t="e">
        <f>SUM(AH132:AH134)</f>
        <v>#DIV/0!</v>
      </c>
      <c r="AI131" s="147">
        <f>SUM(AI132:AI134)</f>
        <v>0</v>
      </c>
      <c r="AJ131" s="137" t="e">
        <f t="shared" si="60"/>
        <v>#DIV/0!</v>
      </c>
      <c r="AK131" s="34" t="e">
        <f>SUM(AK132:AK134)</f>
        <v>#DIV/0!</v>
      </c>
      <c r="AL131" s="147">
        <f>SUM(AL132:AL134)</f>
        <v>0</v>
      </c>
      <c r="AM131" s="137" t="e">
        <f t="shared" si="61"/>
        <v>#DIV/0!</v>
      </c>
      <c r="AN131" s="34" t="e">
        <f>SUM(AN132:AN134)</f>
        <v>#DIV/0!</v>
      </c>
      <c r="AO131" s="147">
        <f>SUM(AO132:AO134)</f>
        <v>0</v>
      </c>
      <c r="AP131" s="137" t="e">
        <f t="shared" si="62"/>
        <v>#DIV/0!</v>
      </c>
      <c r="AQ131" s="207" t="e">
        <f t="shared" si="37"/>
        <v>#DIV/0!</v>
      </c>
      <c r="AR131" s="208">
        <f t="shared" si="37"/>
        <v>0</v>
      </c>
      <c r="AS131" s="209" t="e">
        <f t="shared" si="63"/>
        <v>#DIV/0!</v>
      </c>
    </row>
    <row r="132" spans="1:45" s="139" customFormat="1" x14ac:dyDescent="0.2">
      <c r="A132" s="237" t="s">
        <v>69</v>
      </c>
      <c r="D132" s="159" t="s">
        <v>121</v>
      </c>
      <c r="F132" s="140"/>
      <c r="G132" s="122" t="e">
        <f>Аренда!$D$22</f>
        <v>#DIV/0!</v>
      </c>
      <c r="H132" s="141"/>
      <c r="I132" s="142" t="e">
        <f>G132-H132</f>
        <v>#DIV/0!</v>
      </c>
      <c r="J132" s="122" t="e">
        <f>Аренда!$E$22</f>
        <v>#DIV/0!</v>
      </c>
      <c r="K132" s="141"/>
      <c r="L132" s="142" t="e">
        <f t="shared" si="52"/>
        <v>#DIV/0!</v>
      </c>
      <c r="M132" s="122" t="e">
        <f>Аренда!$F$22</f>
        <v>#DIV/0!</v>
      </c>
      <c r="N132" s="141"/>
      <c r="O132" s="142" t="e">
        <f t="shared" si="53"/>
        <v>#DIV/0!</v>
      </c>
      <c r="P132" s="122" t="e">
        <f>Аренда!$G$22</f>
        <v>#DIV/0!</v>
      </c>
      <c r="Q132" s="141"/>
      <c r="R132" s="142" t="e">
        <f t="shared" si="54"/>
        <v>#DIV/0!</v>
      </c>
      <c r="S132" s="122" t="e">
        <f>Аренда!$H$22</f>
        <v>#DIV/0!</v>
      </c>
      <c r="T132" s="141"/>
      <c r="U132" s="142" t="e">
        <f t="shared" si="55"/>
        <v>#DIV/0!</v>
      </c>
      <c r="V132" s="122" t="e">
        <f>Аренда!$I$22</f>
        <v>#DIV/0!</v>
      </c>
      <c r="W132" s="141"/>
      <c r="X132" s="142" t="e">
        <f t="shared" si="56"/>
        <v>#DIV/0!</v>
      </c>
      <c r="Y132" s="122" t="e">
        <f>Аренда!$J$22</f>
        <v>#DIV/0!</v>
      </c>
      <c r="Z132" s="141"/>
      <c r="AA132" s="142" t="e">
        <f t="shared" si="57"/>
        <v>#DIV/0!</v>
      </c>
      <c r="AB132" s="122" t="e">
        <f>Аренда!$K$22</f>
        <v>#DIV/0!</v>
      </c>
      <c r="AC132" s="141"/>
      <c r="AD132" s="142" t="e">
        <f t="shared" si="58"/>
        <v>#DIV/0!</v>
      </c>
      <c r="AE132" s="122" t="e">
        <f>Аренда!$L$22</f>
        <v>#DIV/0!</v>
      </c>
      <c r="AF132" s="141"/>
      <c r="AG132" s="142" t="e">
        <f t="shared" si="59"/>
        <v>#DIV/0!</v>
      </c>
      <c r="AH132" s="122" t="e">
        <f>Аренда!$M$22</f>
        <v>#DIV/0!</v>
      </c>
      <c r="AI132" s="141"/>
      <c r="AJ132" s="142" t="e">
        <f t="shared" si="60"/>
        <v>#DIV/0!</v>
      </c>
      <c r="AK132" s="122" t="e">
        <f>Аренда!$N$22</f>
        <v>#DIV/0!</v>
      </c>
      <c r="AL132" s="141"/>
      <c r="AM132" s="142" t="e">
        <f t="shared" si="61"/>
        <v>#DIV/0!</v>
      </c>
      <c r="AN132" s="122" t="e">
        <f>Аренда!$O$22</f>
        <v>#DIV/0!</v>
      </c>
      <c r="AO132" s="141"/>
      <c r="AP132" s="142" t="e">
        <f t="shared" si="62"/>
        <v>#DIV/0!</v>
      </c>
      <c r="AQ132" s="122" t="e">
        <f t="shared" si="37"/>
        <v>#DIV/0!</v>
      </c>
      <c r="AR132" s="141">
        <f t="shared" si="37"/>
        <v>0</v>
      </c>
      <c r="AS132" s="142" t="e">
        <f t="shared" si="63"/>
        <v>#DIV/0!</v>
      </c>
    </row>
    <row r="133" spans="1:45" x14ac:dyDescent="0.2">
      <c r="A133" s="194"/>
      <c r="D133" s="160" t="s">
        <v>122</v>
      </c>
      <c r="F133" s="126"/>
      <c r="G133" s="143"/>
      <c r="H133" s="144"/>
      <c r="I133" s="145">
        <f t="shared" si="51"/>
        <v>0</v>
      </c>
      <c r="J133" s="143"/>
      <c r="K133" s="144"/>
      <c r="L133" s="145">
        <f t="shared" si="52"/>
        <v>0</v>
      </c>
      <c r="M133" s="143"/>
      <c r="N133" s="144"/>
      <c r="O133" s="145">
        <f t="shared" si="53"/>
        <v>0</v>
      </c>
      <c r="P133" s="143"/>
      <c r="Q133" s="144"/>
      <c r="R133" s="145">
        <f t="shared" si="54"/>
        <v>0</v>
      </c>
      <c r="S133" s="143"/>
      <c r="T133" s="144"/>
      <c r="U133" s="145">
        <f t="shared" si="55"/>
        <v>0</v>
      </c>
      <c r="V133" s="143"/>
      <c r="W133" s="144"/>
      <c r="X133" s="145">
        <f t="shared" si="56"/>
        <v>0</v>
      </c>
      <c r="Y133" s="143"/>
      <c r="Z133" s="144"/>
      <c r="AA133" s="145">
        <f t="shared" si="57"/>
        <v>0</v>
      </c>
      <c r="AB133" s="143"/>
      <c r="AC133" s="144"/>
      <c r="AD133" s="145">
        <f t="shared" si="58"/>
        <v>0</v>
      </c>
      <c r="AE133" s="143"/>
      <c r="AF133" s="144"/>
      <c r="AG133" s="145">
        <f t="shared" si="59"/>
        <v>0</v>
      </c>
      <c r="AH133" s="143"/>
      <c r="AI133" s="144"/>
      <c r="AJ133" s="145">
        <f t="shared" si="60"/>
        <v>0</v>
      </c>
      <c r="AK133" s="143"/>
      <c r="AL133" s="144"/>
      <c r="AM133" s="145">
        <f t="shared" si="61"/>
        <v>0</v>
      </c>
      <c r="AN133" s="143"/>
      <c r="AO133" s="144"/>
      <c r="AP133" s="145">
        <f t="shared" si="62"/>
        <v>0</v>
      </c>
      <c r="AQ133" s="210">
        <f t="shared" si="37"/>
        <v>0</v>
      </c>
      <c r="AR133" s="211">
        <f t="shared" si="37"/>
        <v>0</v>
      </c>
      <c r="AS133" s="212">
        <f t="shared" si="63"/>
        <v>0</v>
      </c>
    </row>
    <row r="134" spans="1:45" x14ac:dyDescent="0.2">
      <c r="A134" s="194"/>
      <c r="C134" s="160"/>
      <c r="D134" s="160" t="s">
        <v>123</v>
      </c>
      <c r="F134" s="126"/>
      <c r="G134" s="143"/>
      <c r="H134" s="144"/>
      <c r="I134" s="145">
        <f t="shared" si="51"/>
        <v>0</v>
      </c>
      <c r="J134" s="143"/>
      <c r="K134" s="144"/>
      <c r="L134" s="145">
        <f t="shared" si="52"/>
        <v>0</v>
      </c>
      <c r="M134" s="143"/>
      <c r="N134" s="144"/>
      <c r="O134" s="145">
        <f t="shared" si="53"/>
        <v>0</v>
      </c>
      <c r="P134" s="143"/>
      <c r="Q134" s="144"/>
      <c r="R134" s="145">
        <f t="shared" si="54"/>
        <v>0</v>
      </c>
      <c r="S134" s="143"/>
      <c r="T134" s="144"/>
      <c r="U134" s="145">
        <f t="shared" si="55"/>
        <v>0</v>
      </c>
      <c r="V134" s="143"/>
      <c r="W134" s="144"/>
      <c r="X134" s="145">
        <f t="shared" si="56"/>
        <v>0</v>
      </c>
      <c r="Y134" s="143"/>
      <c r="Z134" s="144"/>
      <c r="AA134" s="145">
        <f t="shared" si="57"/>
        <v>0</v>
      </c>
      <c r="AB134" s="143"/>
      <c r="AC134" s="144"/>
      <c r="AD134" s="145">
        <f t="shared" si="58"/>
        <v>0</v>
      </c>
      <c r="AE134" s="143"/>
      <c r="AF134" s="144"/>
      <c r="AG134" s="145">
        <f t="shared" si="59"/>
        <v>0</v>
      </c>
      <c r="AH134" s="143"/>
      <c r="AI134" s="144"/>
      <c r="AJ134" s="145">
        <f t="shared" si="60"/>
        <v>0</v>
      </c>
      <c r="AK134" s="143"/>
      <c r="AL134" s="144"/>
      <c r="AM134" s="145">
        <f t="shared" si="61"/>
        <v>0</v>
      </c>
      <c r="AN134" s="143"/>
      <c r="AO134" s="144"/>
      <c r="AP134" s="145">
        <f t="shared" si="62"/>
        <v>0</v>
      </c>
      <c r="AQ134" s="210">
        <f t="shared" si="37"/>
        <v>0</v>
      </c>
      <c r="AR134" s="211">
        <f t="shared" si="37"/>
        <v>0</v>
      </c>
      <c r="AS134" s="212">
        <f t="shared" si="63"/>
        <v>0</v>
      </c>
    </row>
    <row r="135" spans="1:45" s="146" customFormat="1" x14ac:dyDescent="0.2">
      <c r="A135" s="197"/>
      <c r="C135" s="162" t="s">
        <v>72</v>
      </c>
      <c r="D135" s="163"/>
      <c r="E135" s="163"/>
      <c r="F135" s="164"/>
      <c r="G135" s="34">
        <f>SUM(G136:G137)</f>
        <v>0</v>
      </c>
      <c r="H135" s="147">
        <f>SUM(H136:H137)</f>
        <v>0</v>
      </c>
      <c r="I135" s="137">
        <f t="shared" si="51"/>
        <v>0</v>
      </c>
      <c r="J135" s="34">
        <f>SUM(J136:J137)</f>
        <v>0</v>
      </c>
      <c r="K135" s="147">
        <f>SUM(K136:K137)</f>
        <v>0</v>
      </c>
      <c r="L135" s="137">
        <f t="shared" si="52"/>
        <v>0</v>
      </c>
      <c r="M135" s="34">
        <f>SUM(M136:M137)</f>
        <v>0</v>
      </c>
      <c r="N135" s="147">
        <f>SUM(N136:N137)</f>
        <v>0</v>
      </c>
      <c r="O135" s="137">
        <f t="shared" si="53"/>
        <v>0</v>
      </c>
      <c r="P135" s="34">
        <f>SUM(P136:P137)</f>
        <v>0</v>
      </c>
      <c r="Q135" s="147">
        <f>SUM(Q136:Q137)</f>
        <v>0</v>
      </c>
      <c r="R135" s="137">
        <f t="shared" si="54"/>
        <v>0</v>
      </c>
      <c r="S135" s="34">
        <f>SUM(S136:S137)</f>
        <v>0</v>
      </c>
      <c r="T135" s="147">
        <f>SUM(T136:T137)</f>
        <v>0</v>
      </c>
      <c r="U135" s="137">
        <f t="shared" si="55"/>
        <v>0</v>
      </c>
      <c r="V135" s="34">
        <f>SUM(V136:V137)</f>
        <v>0</v>
      </c>
      <c r="W135" s="147">
        <f>SUM(W136:W137)</f>
        <v>0</v>
      </c>
      <c r="X135" s="137">
        <f t="shared" si="56"/>
        <v>0</v>
      </c>
      <c r="Y135" s="34">
        <f>SUM(Y136:Y137)</f>
        <v>0</v>
      </c>
      <c r="Z135" s="147">
        <f>SUM(Z136:Z137)</f>
        <v>0</v>
      </c>
      <c r="AA135" s="137">
        <f t="shared" si="57"/>
        <v>0</v>
      </c>
      <c r="AB135" s="34">
        <f>SUM(AB136:AB137)</f>
        <v>0</v>
      </c>
      <c r="AC135" s="147">
        <f>SUM(AC136:AC137)</f>
        <v>0</v>
      </c>
      <c r="AD135" s="137">
        <f t="shared" si="58"/>
        <v>0</v>
      </c>
      <c r="AE135" s="34">
        <f>SUM(AE136:AE137)</f>
        <v>0</v>
      </c>
      <c r="AF135" s="147">
        <f>SUM(AF136:AF137)</f>
        <v>0</v>
      </c>
      <c r="AG135" s="137">
        <f t="shared" si="59"/>
        <v>0</v>
      </c>
      <c r="AH135" s="34">
        <f>SUM(AH136:AH137)</f>
        <v>0</v>
      </c>
      <c r="AI135" s="147">
        <f>SUM(AI136:AI137)</f>
        <v>0</v>
      </c>
      <c r="AJ135" s="137">
        <f t="shared" si="60"/>
        <v>0</v>
      </c>
      <c r="AK135" s="34">
        <f>SUM(AK136:AK137)</f>
        <v>0</v>
      </c>
      <c r="AL135" s="147">
        <f>SUM(AL136:AL137)</f>
        <v>0</v>
      </c>
      <c r="AM135" s="137">
        <f t="shared" si="61"/>
        <v>0</v>
      </c>
      <c r="AN135" s="34">
        <f>SUM(AN136:AN137)</f>
        <v>0</v>
      </c>
      <c r="AO135" s="147">
        <f>SUM(AO136:AO137)</f>
        <v>0</v>
      </c>
      <c r="AP135" s="137">
        <f t="shared" si="62"/>
        <v>0</v>
      </c>
      <c r="AQ135" s="207">
        <f t="shared" si="37"/>
        <v>0</v>
      </c>
      <c r="AR135" s="208">
        <f t="shared" si="37"/>
        <v>0</v>
      </c>
      <c r="AS135" s="209">
        <f t="shared" si="63"/>
        <v>0</v>
      </c>
    </row>
    <row r="136" spans="1:45" x14ac:dyDescent="0.2">
      <c r="A136" s="194"/>
      <c r="D136" s="160" t="s">
        <v>124</v>
      </c>
      <c r="F136" s="126"/>
      <c r="G136" s="143"/>
      <c r="H136" s="144"/>
      <c r="I136" s="145">
        <f t="shared" si="51"/>
        <v>0</v>
      </c>
      <c r="J136" s="143"/>
      <c r="K136" s="144"/>
      <c r="L136" s="145">
        <f t="shared" si="52"/>
        <v>0</v>
      </c>
      <c r="M136" s="143"/>
      <c r="N136" s="144"/>
      <c r="O136" s="145">
        <f t="shared" si="53"/>
        <v>0</v>
      </c>
      <c r="P136" s="143"/>
      <c r="Q136" s="144"/>
      <c r="R136" s="145">
        <f t="shared" si="54"/>
        <v>0</v>
      </c>
      <c r="S136" s="143"/>
      <c r="T136" s="144"/>
      <c r="U136" s="145">
        <f t="shared" si="55"/>
        <v>0</v>
      </c>
      <c r="V136" s="143"/>
      <c r="W136" s="144"/>
      <c r="X136" s="145">
        <f t="shared" si="56"/>
        <v>0</v>
      </c>
      <c r="Y136" s="143"/>
      <c r="Z136" s="144"/>
      <c r="AA136" s="145">
        <f t="shared" si="57"/>
        <v>0</v>
      </c>
      <c r="AB136" s="143"/>
      <c r="AC136" s="144"/>
      <c r="AD136" s="145">
        <f t="shared" si="58"/>
        <v>0</v>
      </c>
      <c r="AE136" s="143"/>
      <c r="AF136" s="144"/>
      <c r="AG136" s="145">
        <f t="shared" si="59"/>
        <v>0</v>
      </c>
      <c r="AH136" s="143"/>
      <c r="AI136" s="144"/>
      <c r="AJ136" s="145">
        <f t="shared" si="60"/>
        <v>0</v>
      </c>
      <c r="AK136" s="143"/>
      <c r="AL136" s="144"/>
      <c r="AM136" s="145">
        <f t="shared" si="61"/>
        <v>0</v>
      </c>
      <c r="AN136" s="143"/>
      <c r="AO136" s="144"/>
      <c r="AP136" s="145">
        <f t="shared" si="62"/>
        <v>0</v>
      </c>
      <c r="AQ136" s="210">
        <f t="shared" si="37"/>
        <v>0</v>
      </c>
      <c r="AR136" s="211">
        <f t="shared" si="37"/>
        <v>0</v>
      </c>
      <c r="AS136" s="212">
        <f t="shared" si="63"/>
        <v>0</v>
      </c>
    </row>
    <row r="137" spans="1:45" x14ac:dyDescent="0.2">
      <c r="A137" s="194"/>
      <c r="D137" s="160" t="s">
        <v>74</v>
      </c>
      <c r="F137" s="126"/>
      <c r="G137" s="143"/>
      <c r="H137" s="144"/>
      <c r="I137" s="145">
        <f t="shared" si="51"/>
        <v>0</v>
      </c>
      <c r="J137" s="143"/>
      <c r="K137" s="144"/>
      <c r="L137" s="145">
        <f t="shared" si="52"/>
        <v>0</v>
      </c>
      <c r="M137" s="143"/>
      <c r="N137" s="144"/>
      <c r="O137" s="145">
        <f t="shared" si="53"/>
        <v>0</v>
      </c>
      <c r="P137" s="143"/>
      <c r="Q137" s="144"/>
      <c r="R137" s="145">
        <f t="shared" si="54"/>
        <v>0</v>
      </c>
      <c r="S137" s="143"/>
      <c r="T137" s="144"/>
      <c r="U137" s="145">
        <f t="shared" si="55"/>
        <v>0</v>
      </c>
      <c r="V137" s="143"/>
      <c r="W137" s="144"/>
      <c r="X137" s="145">
        <f t="shared" si="56"/>
        <v>0</v>
      </c>
      <c r="Y137" s="143"/>
      <c r="Z137" s="144"/>
      <c r="AA137" s="145">
        <f t="shared" si="57"/>
        <v>0</v>
      </c>
      <c r="AB137" s="143"/>
      <c r="AC137" s="144"/>
      <c r="AD137" s="145">
        <f t="shared" si="58"/>
        <v>0</v>
      </c>
      <c r="AE137" s="143"/>
      <c r="AF137" s="144"/>
      <c r="AG137" s="145">
        <f t="shared" si="59"/>
        <v>0</v>
      </c>
      <c r="AH137" s="143"/>
      <c r="AI137" s="144"/>
      <c r="AJ137" s="145">
        <f t="shared" si="60"/>
        <v>0</v>
      </c>
      <c r="AK137" s="143"/>
      <c r="AL137" s="144"/>
      <c r="AM137" s="145">
        <f t="shared" si="61"/>
        <v>0</v>
      </c>
      <c r="AN137" s="143"/>
      <c r="AO137" s="144"/>
      <c r="AP137" s="145">
        <f t="shared" si="62"/>
        <v>0</v>
      </c>
      <c r="AQ137" s="210">
        <f t="shared" si="37"/>
        <v>0</v>
      </c>
      <c r="AR137" s="211">
        <f t="shared" si="37"/>
        <v>0</v>
      </c>
      <c r="AS137" s="212">
        <f t="shared" si="63"/>
        <v>0</v>
      </c>
    </row>
    <row r="138" spans="1:45" s="146" customFormat="1" x14ac:dyDescent="0.2">
      <c r="A138" s="197"/>
      <c r="C138" s="146" t="s">
        <v>75</v>
      </c>
      <c r="F138" s="161"/>
      <c r="G138" s="34" t="e">
        <f>SUM(G139:G141)</f>
        <v>#DIV/0!</v>
      </c>
      <c r="H138" s="147">
        <f>SUM(H139:H141)</f>
        <v>0</v>
      </c>
      <c r="I138" s="137" t="e">
        <f t="shared" si="51"/>
        <v>#DIV/0!</v>
      </c>
      <c r="J138" s="34" t="e">
        <f>SUM(J139:J141)</f>
        <v>#DIV/0!</v>
      </c>
      <c r="K138" s="147">
        <f>SUM(K139:K141)</f>
        <v>0</v>
      </c>
      <c r="L138" s="137" t="e">
        <f t="shared" si="52"/>
        <v>#DIV/0!</v>
      </c>
      <c r="M138" s="34" t="e">
        <f>SUM(M139:M141)</f>
        <v>#DIV/0!</v>
      </c>
      <c r="N138" s="147">
        <f>SUM(N139:N141)</f>
        <v>0</v>
      </c>
      <c r="O138" s="137" t="e">
        <f t="shared" si="53"/>
        <v>#DIV/0!</v>
      </c>
      <c r="P138" s="34" t="e">
        <f>SUM(P139:P141)</f>
        <v>#DIV/0!</v>
      </c>
      <c r="Q138" s="147">
        <f>SUM(Q139:Q141)</f>
        <v>0</v>
      </c>
      <c r="R138" s="137" t="e">
        <f t="shared" si="54"/>
        <v>#DIV/0!</v>
      </c>
      <c r="S138" s="34" t="e">
        <f>SUM(S139:S141)</f>
        <v>#DIV/0!</v>
      </c>
      <c r="T138" s="147">
        <f>SUM(T139:T141)</f>
        <v>0</v>
      </c>
      <c r="U138" s="137" t="e">
        <f t="shared" si="55"/>
        <v>#DIV/0!</v>
      </c>
      <c r="V138" s="34" t="e">
        <f>SUM(V139:V141)</f>
        <v>#DIV/0!</v>
      </c>
      <c r="W138" s="147">
        <f>SUM(W139:W141)</f>
        <v>0</v>
      </c>
      <c r="X138" s="137" t="e">
        <f t="shared" si="56"/>
        <v>#DIV/0!</v>
      </c>
      <c r="Y138" s="34" t="e">
        <f>SUM(Y139:Y141)</f>
        <v>#DIV/0!</v>
      </c>
      <c r="Z138" s="147">
        <f>SUM(Z139:Z141)</f>
        <v>0</v>
      </c>
      <c r="AA138" s="137" t="e">
        <f t="shared" si="57"/>
        <v>#DIV/0!</v>
      </c>
      <c r="AB138" s="34" t="e">
        <f>SUM(AB139:AB141)</f>
        <v>#DIV/0!</v>
      </c>
      <c r="AC138" s="147">
        <f>SUM(AC139:AC141)</f>
        <v>0</v>
      </c>
      <c r="AD138" s="137" t="e">
        <f t="shared" si="58"/>
        <v>#DIV/0!</v>
      </c>
      <c r="AE138" s="34" t="e">
        <f>SUM(AE139:AE141)</f>
        <v>#DIV/0!</v>
      </c>
      <c r="AF138" s="147">
        <f>SUM(AF139:AF141)</f>
        <v>0</v>
      </c>
      <c r="AG138" s="137" t="e">
        <f t="shared" si="59"/>
        <v>#DIV/0!</v>
      </c>
      <c r="AH138" s="34" t="e">
        <f>SUM(AH139:AH141)</f>
        <v>#DIV/0!</v>
      </c>
      <c r="AI138" s="147">
        <f>SUM(AI139:AI141)</f>
        <v>0</v>
      </c>
      <c r="AJ138" s="137" t="e">
        <f t="shared" si="60"/>
        <v>#DIV/0!</v>
      </c>
      <c r="AK138" s="34" t="e">
        <f>SUM(AK139:AK141)</f>
        <v>#DIV/0!</v>
      </c>
      <c r="AL138" s="147">
        <f>SUM(AL139:AL141)</f>
        <v>0</v>
      </c>
      <c r="AM138" s="137" t="e">
        <f t="shared" si="61"/>
        <v>#DIV/0!</v>
      </c>
      <c r="AN138" s="34" t="e">
        <f>SUM(AN139:AN141)</f>
        <v>#DIV/0!</v>
      </c>
      <c r="AO138" s="147">
        <f>SUM(AO139:AO141)</f>
        <v>0</v>
      </c>
      <c r="AP138" s="137" t="e">
        <f t="shared" si="62"/>
        <v>#DIV/0!</v>
      </c>
      <c r="AQ138" s="207" t="e">
        <f t="shared" si="37"/>
        <v>#DIV/0!</v>
      </c>
      <c r="AR138" s="208">
        <f t="shared" si="37"/>
        <v>0</v>
      </c>
      <c r="AS138" s="209" t="e">
        <f t="shared" si="63"/>
        <v>#DIV/0!</v>
      </c>
    </row>
    <row r="139" spans="1:45" s="139" customFormat="1" x14ac:dyDescent="0.2">
      <c r="A139" s="237" t="s">
        <v>69</v>
      </c>
      <c r="C139" s="168"/>
      <c r="D139" s="159" t="s">
        <v>76</v>
      </c>
      <c r="F139" s="140"/>
      <c r="G139" s="122" t="e">
        <f>Аренда!$D$31</f>
        <v>#DIV/0!</v>
      </c>
      <c r="H139" s="141"/>
      <c r="I139" s="142" t="e">
        <f>G139-H139</f>
        <v>#DIV/0!</v>
      </c>
      <c r="J139" s="122" t="e">
        <f>Аренда!$E$31</f>
        <v>#DIV/0!</v>
      </c>
      <c r="K139" s="141"/>
      <c r="L139" s="142" t="e">
        <f t="shared" si="52"/>
        <v>#DIV/0!</v>
      </c>
      <c r="M139" s="122" t="e">
        <f>Аренда!$F$31</f>
        <v>#DIV/0!</v>
      </c>
      <c r="N139" s="141"/>
      <c r="O139" s="142" t="e">
        <f t="shared" si="53"/>
        <v>#DIV/0!</v>
      </c>
      <c r="P139" s="122" t="e">
        <f>Аренда!$G$31</f>
        <v>#DIV/0!</v>
      </c>
      <c r="Q139" s="141"/>
      <c r="R139" s="142" t="e">
        <f t="shared" si="54"/>
        <v>#DIV/0!</v>
      </c>
      <c r="S139" s="122" t="e">
        <f>Аренда!$H$31</f>
        <v>#DIV/0!</v>
      </c>
      <c r="T139" s="141"/>
      <c r="U139" s="142" t="e">
        <f t="shared" si="55"/>
        <v>#DIV/0!</v>
      </c>
      <c r="V139" s="122" t="e">
        <f>Аренда!$I$31</f>
        <v>#DIV/0!</v>
      </c>
      <c r="W139" s="141"/>
      <c r="X139" s="142" t="e">
        <f t="shared" si="56"/>
        <v>#DIV/0!</v>
      </c>
      <c r="Y139" s="122" t="e">
        <f>Аренда!$J$31</f>
        <v>#DIV/0!</v>
      </c>
      <c r="Z139" s="141"/>
      <c r="AA139" s="142" t="e">
        <f t="shared" si="57"/>
        <v>#DIV/0!</v>
      </c>
      <c r="AB139" s="122" t="e">
        <f>Аренда!$K$31</f>
        <v>#DIV/0!</v>
      </c>
      <c r="AC139" s="141"/>
      <c r="AD139" s="142" t="e">
        <f t="shared" si="58"/>
        <v>#DIV/0!</v>
      </c>
      <c r="AE139" s="122" t="e">
        <f>Аренда!$L$31</f>
        <v>#DIV/0!</v>
      </c>
      <c r="AF139" s="141"/>
      <c r="AG139" s="142" t="e">
        <f t="shared" si="59"/>
        <v>#DIV/0!</v>
      </c>
      <c r="AH139" s="122" t="e">
        <f>Аренда!$M$31</f>
        <v>#DIV/0!</v>
      </c>
      <c r="AI139" s="141"/>
      <c r="AJ139" s="142" t="e">
        <f t="shared" si="60"/>
        <v>#DIV/0!</v>
      </c>
      <c r="AK139" s="122" t="e">
        <f>Аренда!$N$31</f>
        <v>#DIV/0!</v>
      </c>
      <c r="AL139" s="141"/>
      <c r="AM139" s="142" t="e">
        <f t="shared" si="61"/>
        <v>#DIV/0!</v>
      </c>
      <c r="AN139" s="122" t="e">
        <f>Аренда!$O$31</f>
        <v>#DIV/0!</v>
      </c>
      <c r="AO139" s="141"/>
      <c r="AP139" s="142" t="e">
        <f t="shared" si="62"/>
        <v>#DIV/0!</v>
      </c>
      <c r="AQ139" s="122" t="e">
        <f t="shared" si="37"/>
        <v>#DIV/0!</v>
      </c>
      <c r="AR139" s="141">
        <f t="shared" si="37"/>
        <v>0</v>
      </c>
      <c r="AS139" s="142" t="e">
        <f t="shared" si="63"/>
        <v>#DIV/0!</v>
      </c>
    </row>
    <row r="140" spans="1:45" s="139" customFormat="1" x14ac:dyDescent="0.2">
      <c r="A140" s="237" t="s">
        <v>69</v>
      </c>
      <c r="B140" s="168"/>
      <c r="D140" s="159" t="s">
        <v>77</v>
      </c>
      <c r="F140" s="140"/>
      <c r="G140" s="122" t="e">
        <f>Аренда!$D$30</f>
        <v>#DIV/0!</v>
      </c>
      <c r="H140" s="141"/>
      <c r="I140" s="142" t="e">
        <f>G140-H140</f>
        <v>#DIV/0!</v>
      </c>
      <c r="J140" s="122" t="e">
        <f>Аренда!$E$30</f>
        <v>#DIV/0!</v>
      </c>
      <c r="K140" s="141"/>
      <c r="L140" s="142" t="e">
        <f t="shared" si="52"/>
        <v>#DIV/0!</v>
      </c>
      <c r="M140" s="122" t="e">
        <f>Аренда!$F$30</f>
        <v>#DIV/0!</v>
      </c>
      <c r="N140" s="141"/>
      <c r="O140" s="142" t="e">
        <f t="shared" si="53"/>
        <v>#DIV/0!</v>
      </c>
      <c r="P140" s="122" t="e">
        <f>Аренда!$G$30</f>
        <v>#DIV/0!</v>
      </c>
      <c r="Q140" s="141"/>
      <c r="R140" s="142" t="e">
        <f t="shared" si="54"/>
        <v>#DIV/0!</v>
      </c>
      <c r="S140" s="122" t="e">
        <f>Аренда!$H$30</f>
        <v>#DIV/0!</v>
      </c>
      <c r="T140" s="141"/>
      <c r="U140" s="142" t="e">
        <f t="shared" si="55"/>
        <v>#DIV/0!</v>
      </c>
      <c r="V140" s="122" t="e">
        <f>Аренда!$I$30</f>
        <v>#DIV/0!</v>
      </c>
      <c r="W140" s="141"/>
      <c r="X140" s="142" t="e">
        <f t="shared" si="56"/>
        <v>#DIV/0!</v>
      </c>
      <c r="Y140" s="122" t="e">
        <f>Аренда!$J$30</f>
        <v>#DIV/0!</v>
      </c>
      <c r="Z140" s="141"/>
      <c r="AA140" s="142" t="e">
        <f t="shared" si="57"/>
        <v>#DIV/0!</v>
      </c>
      <c r="AB140" s="122" t="e">
        <f>Аренда!$K$30</f>
        <v>#DIV/0!</v>
      </c>
      <c r="AC140" s="141"/>
      <c r="AD140" s="142" t="e">
        <f t="shared" si="58"/>
        <v>#DIV/0!</v>
      </c>
      <c r="AE140" s="122" t="e">
        <f>Аренда!$L$30</f>
        <v>#DIV/0!</v>
      </c>
      <c r="AF140" s="141"/>
      <c r="AG140" s="142" t="e">
        <f t="shared" si="59"/>
        <v>#DIV/0!</v>
      </c>
      <c r="AH140" s="122" t="e">
        <f>Аренда!$M$30</f>
        <v>#DIV/0!</v>
      </c>
      <c r="AI140" s="141"/>
      <c r="AJ140" s="142" t="e">
        <f t="shared" si="60"/>
        <v>#DIV/0!</v>
      </c>
      <c r="AK140" s="122" t="e">
        <f>Аренда!$N$30</f>
        <v>#DIV/0!</v>
      </c>
      <c r="AL140" s="141"/>
      <c r="AM140" s="142" t="e">
        <f t="shared" si="61"/>
        <v>#DIV/0!</v>
      </c>
      <c r="AN140" s="122" t="e">
        <f>Аренда!$O$30</f>
        <v>#DIV/0!</v>
      </c>
      <c r="AO140" s="141"/>
      <c r="AP140" s="142" t="e">
        <f t="shared" si="62"/>
        <v>#DIV/0!</v>
      </c>
      <c r="AQ140" s="122" t="e">
        <f t="shared" ref="AQ140:AR203" si="66">G140+J140+M140+P140+S140+V140+Y140+AB140+AE140+AH140+AK140+AN140</f>
        <v>#DIV/0!</v>
      </c>
      <c r="AR140" s="141">
        <f t="shared" si="66"/>
        <v>0</v>
      </c>
      <c r="AS140" s="142" t="e">
        <f t="shared" si="63"/>
        <v>#DIV/0!</v>
      </c>
    </row>
    <row r="141" spans="1:45" s="130" customFormat="1" x14ac:dyDescent="0.2">
      <c r="A141" s="230"/>
      <c r="C141" s="238"/>
      <c r="D141" s="235" t="s">
        <v>125</v>
      </c>
      <c r="F141" s="231"/>
      <c r="G141" s="232"/>
      <c r="H141" s="233"/>
      <c r="I141" s="234">
        <f>G141-H141</f>
        <v>0</v>
      </c>
      <c r="J141" s="232"/>
      <c r="K141" s="233"/>
      <c r="L141" s="234">
        <f t="shared" si="52"/>
        <v>0</v>
      </c>
      <c r="M141" s="232"/>
      <c r="N141" s="233"/>
      <c r="O141" s="234">
        <f t="shared" si="53"/>
        <v>0</v>
      </c>
      <c r="P141" s="232"/>
      <c r="Q141" s="233"/>
      <c r="R141" s="234">
        <f t="shared" si="54"/>
        <v>0</v>
      </c>
      <c r="S141" s="232"/>
      <c r="T141" s="233"/>
      <c r="U141" s="234">
        <f t="shared" si="55"/>
        <v>0</v>
      </c>
      <c r="V141" s="232"/>
      <c r="W141" s="233"/>
      <c r="X141" s="234">
        <f t="shared" si="56"/>
        <v>0</v>
      </c>
      <c r="Y141" s="232"/>
      <c r="Z141" s="233"/>
      <c r="AA141" s="234">
        <f t="shared" si="57"/>
        <v>0</v>
      </c>
      <c r="AB141" s="232"/>
      <c r="AC141" s="233"/>
      <c r="AD141" s="234">
        <f t="shared" si="58"/>
        <v>0</v>
      </c>
      <c r="AE141" s="232"/>
      <c r="AF141" s="233"/>
      <c r="AG141" s="234">
        <f t="shared" si="59"/>
        <v>0</v>
      </c>
      <c r="AH141" s="232"/>
      <c r="AI141" s="233"/>
      <c r="AJ141" s="234">
        <f t="shared" si="60"/>
        <v>0</v>
      </c>
      <c r="AK141" s="232"/>
      <c r="AL141" s="233"/>
      <c r="AM141" s="234">
        <f t="shared" si="61"/>
        <v>0</v>
      </c>
      <c r="AN141" s="232"/>
      <c r="AO141" s="233"/>
      <c r="AP141" s="234">
        <f t="shared" si="62"/>
        <v>0</v>
      </c>
      <c r="AQ141" s="232">
        <f t="shared" si="66"/>
        <v>0</v>
      </c>
      <c r="AR141" s="233">
        <f t="shared" si="66"/>
        <v>0</v>
      </c>
      <c r="AS141" s="234">
        <f t="shared" si="63"/>
        <v>0</v>
      </c>
    </row>
    <row r="142" spans="1:45" s="146" customFormat="1" x14ac:dyDescent="0.2">
      <c r="A142" s="197"/>
      <c r="C142" s="162" t="s">
        <v>126</v>
      </c>
      <c r="D142" s="163"/>
      <c r="E142" s="163"/>
      <c r="F142" s="164"/>
      <c r="G142" s="165">
        <f>G143+G144+G145+G146+G147</f>
        <v>0</v>
      </c>
      <c r="H142" s="166">
        <f>H143+H144+H145+H146+H147</f>
        <v>0</v>
      </c>
      <c r="I142" s="137">
        <f t="shared" si="51"/>
        <v>0</v>
      </c>
      <c r="J142" s="165">
        <f>J143+J144+J145+J146+J147</f>
        <v>0</v>
      </c>
      <c r="K142" s="166">
        <f>K143+K144+K145+K146+K147</f>
        <v>0</v>
      </c>
      <c r="L142" s="137">
        <f t="shared" si="52"/>
        <v>0</v>
      </c>
      <c r="M142" s="165">
        <f>M143+M144+M145+M146+M147</f>
        <v>0</v>
      </c>
      <c r="N142" s="166">
        <f>N143+N144+N145+N146+N147</f>
        <v>0</v>
      </c>
      <c r="O142" s="137">
        <f t="shared" si="53"/>
        <v>0</v>
      </c>
      <c r="P142" s="165">
        <f>P143+P144+P145+P146+P147</f>
        <v>0</v>
      </c>
      <c r="Q142" s="166">
        <f>Q143+Q144+Q145+Q146+Q147</f>
        <v>0</v>
      </c>
      <c r="R142" s="137">
        <f t="shared" si="54"/>
        <v>0</v>
      </c>
      <c r="S142" s="165">
        <f>S143+S144+S145+S146+S147</f>
        <v>0</v>
      </c>
      <c r="T142" s="166">
        <f>T143+T144+T145+T146+T147</f>
        <v>0</v>
      </c>
      <c r="U142" s="137">
        <f t="shared" si="55"/>
        <v>0</v>
      </c>
      <c r="V142" s="165">
        <f>V143+V144+V145+V146+V147</f>
        <v>0</v>
      </c>
      <c r="W142" s="166">
        <f>W143+W144+W145+W146+W147</f>
        <v>0</v>
      </c>
      <c r="X142" s="137">
        <f t="shared" si="56"/>
        <v>0</v>
      </c>
      <c r="Y142" s="165">
        <f>Y143+Y144+Y145+Y146+Y147</f>
        <v>0</v>
      </c>
      <c r="Z142" s="166">
        <f>Z143+Z144+Z145+Z146+Z147</f>
        <v>0</v>
      </c>
      <c r="AA142" s="137">
        <f t="shared" si="57"/>
        <v>0</v>
      </c>
      <c r="AB142" s="165">
        <f>AB143+AB144+AB145+AB146+AB147</f>
        <v>0</v>
      </c>
      <c r="AC142" s="166">
        <f>AC143+AC144+AC145+AC146+AC147</f>
        <v>0</v>
      </c>
      <c r="AD142" s="137">
        <f t="shared" si="58"/>
        <v>0</v>
      </c>
      <c r="AE142" s="165">
        <f>AE143+AE144+AE145+AE146+AE147</f>
        <v>0</v>
      </c>
      <c r="AF142" s="166">
        <f>AF143+AF144+AF145+AF146+AF147</f>
        <v>0</v>
      </c>
      <c r="AG142" s="137">
        <f t="shared" si="59"/>
        <v>0</v>
      </c>
      <c r="AH142" s="165">
        <f>AH143+AH144+AH145+AH146+AH147</f>
        <v>0</v>
      </c>
      <c r="AI142" s="166">
        <f>AI143+AI144+AI145+AI146+AI147</f>
        <v>0</v>
      </c>
      <c r="AJ142" s="137">
        <f t="shared" si="60"/>
        <v>0</v>
      </c>
      <c r="AK142" s="165">
        <f>AK143+AK144+AK145+AK146+AK147</f>
        <v>0</v>
      </c>
      <c r="AL142" s="166">
        <f>AL143+AL144+AL145+AL146+AL147</f>
        <v>0</v>
      </c>
      <c r="AM142" s="137">
        <f t="shared" si="61"/>
        <v>0</v>
      </c>
      <c r="AN142" s="165">
        <f>AN143+AN144+AN145+AN146+AN147</f>
        <v>0</v>
      </c>
      <c r="AO142" s="166">
        <f>AO143+AO144+AO145+AO146+AO147</f>
        <v>0</v>
      </c>
      <c r="AP142" s="137">
        <f t="shared" si="62"/>
        <v>0</v>
      </c>
      <c r="AQ142" s="207">
        <f t="shared" si="66"/>
        <v>0</v>
      </c>
      <c r="AR142" s="208">
        <f t="shared" si="66"/>
        <v>0</v>
      </c>
      <c r="AS142" s="209">
        <f t="shared" si="63"/>
        <v>0</v>
      </c>
    </row>
    <row r="143" spans="1:45" s="130" customFormat="1" x14ac:dyDescent="0.2">
      <c r="A143" s="230"/>
      <c r="C143" s="236"/>
      <c r="D143" s="236" t="s">
        <v>8</v>
      </c>
      <c r="E143" s="238"/>
      <c r="F143" s="291"/>
      <c r="G143" s="292"/>
      <c r="H143" s="293"/>
      <c r="I143" s="234">
        <f t="shared" si="51"/>
        <v>0</v>
      </c>
      <c r="J143" s="292"/>
      <c r="K143" s="293"/>
      <c r="L143" s="234">
        <f t="shared" si="52"/>
        <v>0</v>
      </c>
      <c r="M143" s="292"/>
      <c r="N143" s="293"/>
      <c r="O143" s="234">
        <f t="shared" si="53"/>
        <v>0</v>
      </c>
      <c r="P143" s="292"/>
      <c r="Q143" s="293"/>
      <c r="R143" s="234">
        <f t="shared" si="54"/>
        <v>0</v>
      </c>
      <c r="S143" s="292"/>
      <c r="T143" s="293"/>
      <c r="U143" s="234">
        <f t="shared" si="55"/>
        <v>0</v>
      </c>
      <c r="V143" s="292"/>
      <c r="W143" s="293"/>
      <c r="X143" s="234">
        <f t="shared" si="56"/>
        <v>0</v>
      </c>
      <c r="Y143" s="292"/>
      <c r="Z143" s="293"/>
      <c r="AA143" s="234">
        <f t="shared" si="57"/>
        <v>0</v>
      </c>
      <c r="AB143" s="292"/>
      <c r="AC143" s="293"/>
      <c r="AD143" s="234">
        <f t="shared" si="58"/>
        <v>0</v>
      </c>
      <c r="AE143" s="292"/>
      <c r="AF143" s="293"/>
      <c r="AG143" s="234">
        <f t="shared" si="59"/>
        <v>0</v>
      </c>
      <c r="AH143" s="292"/>
      <c r="AI143" s="293"/>
      <c r="AJ143" s="234">
        <f t="shared" si="60"/>
        <v>0</v>
      </c>
      <c r="AK143" s="292"/>
      <c r="AL143" s="293"/>
      <c r="AM143" s="234">
        <f t="shared" si="61"/>
        <v>0</v>
      </c>
      <c r="AN143" s="292"/>
      <c r="AO143" s="293"/>
      <c r="AP143" s="234">
        <f t="shared" si="62"/>
        <v>0</v>
      </c>
      <c r="AQ143" s="232">
        <f t="shared" si="66"/>
        <v>0</v>
      </c>
      <c r="AR143" s="233">
        <f t="shared" si="66"/>
        <v>0</v>
      </c>
      <c r="AS143" s="234">
        <f t="shared" si="63"/>
        <v>0</v>
      </c>
    </row>
    <row r="144" spans="1:45" s="130" customFormat="1" x14ac:dyDescent="0.2">
      <c r="A144" s="230"/>
      <c r="D144" s="235" t="s">
        <v>81</v>
      </c>
      <c r="F144" s="231"/>
      <c r="G144" s="232"/>
      <c r="H144" s="233"/>
      <c r="I144" s="234">
        <f t="shared" si="51"/>
        <v>0</v>
      </c>
      <c r="J144" s="232"/>
      <c r="K144" s="233"/>
      <c r="L144" s="234">
        <f t="shared" si="52"/>
        <v>0</v>
      </c>
      <c r="M144" s="232"/>
      <c r="N144" s="233"/>
      <c r="O144" s="234">
        <f t="shared" si="53"/>
        <v>0</v>
      </c>
      <c r="P144" s="232"/>
      <c r="Q144" s="233"/>
      <c r="R144" s="234">
        <f t="shared" si="54"/>
        <v>0</v>
      </c>
      <c r="S144" s="232"/>
      <c r="T144" s="233"/>
      <c r="U144" s="234">
        <f t="shared" si="55"/>
        <v>0</v>
      </c>
      <c r="V144" s="232"/>
      <c r="W144" s="233"/>
      <c r="X144" s="234">
        <f t="shared" si="56"/>
        <v>0</v>
      </c>
      <c r="Y144" s="232"/>
      <c r="Z144" s="233"/>
      <c r="AA144" s="234">
        <f t="shared" si="57"/>
        <v>0</v>
      </c>
      <c r="AB144" s="232"/>
      <c r="AC144" s="233"/>
      <c r="AD144" s="234">
        <f t="shared" si="58"/>
        <v>0</v>
      </c>
      <c r="AE144" s="232"/>
      <c r="AF144" s="233"/>
      <c r="AG144" s="234">
        <f t="shared" si="59"/>
        <v>0</v>
      </c>
      <c r="AH144" s="232"/>
      <c r="AI144" s="233"/>
      <c r="AJ144" s="234">
        <f t="shared" si="60"/>
        <v>0</v>
      </c>
      <c r="AK144" s="232"/>
      <c r="AL144" s="233"/>
      <c r="AM144" s="234">
        <f t="shared" si="61"/>
        <v>0</v>
      </c>
      <c r="AN144" s="232"/>
      <c r="AO144" s="233"/>
      <c r="AP144" s="234">
        <f t="shared" si="62"/>
        <v>0</v>
      </c>
      <c r="AQ144" s="232">
        <f t="shared" si="66"/>
        <v>0</v>
      </c>
      <c r="AR144" s="233">
        <f t="shared" si="66"/>
        <v>0</v>
      </c>
      <c r="AS144" s="234">
        <f t="shared" si="63"/>
        <v>0</v>
      </c>
    </row>
    <row r="145" spans="1:45" s="130" customFormat="1" x14ac:dyDescent="0.2">
      <c r="A145" s="230"/>
      <c r="D145" s="235" t="s">
        <v>82</v>
      </c>
      <c r="F145" s="231"/>
      <c r="G145" s="232"/>
      <c r="H145" s="233"/>
      <c r="I145" s="234">
        <f t="shared" si="51"/>
        <v>0</v>
      </c>
      <c r="J145" s="232"/>
      <c r="K145" s="233"/>
      <c r="L145" s="234">
        <f t="shared" si="52"/>
        <v>0</v>
      </c>
      <c r="M145" s="232"/>
      <c r="N145" s="233"/>
      <c r="O145" s="234">
        <f t="shared" si="53"/>
        <v>0</v>
      </c>
      <c r="P145" s="232"/>
      <c r="Q145" s="233"/>
      <c r="R145" s="234">
        <f t="shared" si="54"/>
        <v>0</v>
      </c>
      <c r="S145" s="232"/>
      <c r="T145" s="233"/>
      <c r="U145" s="234">
        <f t="shared" si="55"/>
        <v>0</v>
      </c>
      <c r="V145" s="232"/>
      <c r="W145" s="233"/>
      <c r="X145" s="234">
        <f t="shared" si="56"/>
        <v>0</v>
      </c>
      <c r="Y145" s="232"/>
      <c r="Z145" s="233"/>
      <c r="AA145" s="234">
        <f t="shared" si="57"/>
        <v>0</v>
      </c>
      <c r="AB145" s="232"/>
      <c r="AC145" s="233"/>
      <c r="AD145" s="234">
        <f t="shared" si="58"/>
        <v>0</v>
      </c>
      <c r="AE145" s="232"/>
      <c r="AF145" s="233"/>
      <c r="AG145" s="234">
        <f t="shared" si="59"/>
        <v>0</v>
      </c>
      <c r="AH145" s="232"/>
      <c r="AI145" s="233"/>
      <c r="AJ145" s="234">
        <f t="shared" si="60"/>
        <v>0</v>
      </c>
      <c r="AK145" s="232"/>
      <c r="AL145" s="233"/>
      <c r="AM145" s="234">
        <f t="shared" si="61"/>
        <v>0</v>
      </c>
      <c r="AN145" s="232"/>
      <c r="AO145" s="233"/>
      <c r="AP145" s="234">
        <f t="shared" si="62"/>
        <v>0</v>
      </c>
      <c r="AQ145" s="232">
        <f t="shared" si="66"/>
        <v>0</v>
      </c>
      <c r="AR145" s="233">
        <f t="shared" si="66"/>
        <v>0</v>
      </c>
      <c r="AS145" s="234">
        <f t="shared" si="63"/>
        <v>0</v>
      </c>
    </row>
    <row r="146" spans="1:45" s="130" customFormat="1" x14ac:dyDescent="0.2">
      <c r="A146" s="230"/>
      <c r="D146" s="235" t="s">
        <v>83</v>
      </c>
      <c r="F146" s="231"/>
      <c r="G146" s="232"/>
      <c r="H146" s="233"/>
      <c r="I146" s="234">
        <f t="shared" si="51"/>
        <v>0</v>
      </c>
      <c r="J146" s="232"/>
      <c r="K146" s="233"/>
      <c r="L146" s="234">
        <f t="shared" si="52"/>
        <v>0</v>
      </c>
      <c r="M146" s="232"/>
      <c r="N146" s="233"/>
      <c r="O146" s="234">
        <f t="shared" si="53"/>
        <v>0</v>
      </c>
      <c r="P146" s="232"/>
      <c r="Q146" s="233"/>
      <c r="R146" s="234">
        <f t="shared" si="54"/>
        <v>0</v>
      </c>
      <c r="S146" s="232"/>
      <c r="T146" s="233"/>
      <c r="U146" s="234">
        <f t="shared" si="55"/>
        <v>0</v>
      </c>
      <c r="V146" s="232"/>
      <c r="W146" s="233"/>
      <c r="X146" s="234">
        <f t="shared" si="56"/>
        <v>0</v>
      </c>
      <c r="Y146" s="232"/>
      <c r="Z146" s="233"/>
      <c r="AA146" s="234">
        <f t="shared" si="57"/>
        <v>0</v>
      </c>
      <c r="AB146" s="232"/>
      <c r="AC146" s="233"/>
      <c r="AD146" s="234">
        <f t="shared" si="58"/>
        <v>0</v>
      </c>
      <c r="AE146" s="232"/>
      <c r="AF146" s="233"/>
      <c r="AG146" s="234">
        <f t="shared" si="59"/>
        <v>0</v>
      </c>
      <c r="AH146" s="232"/>
      <c r="AI146" s="233"/>
      <c r="AJ146" s="234">
        <f t="shared" si="60"/>
        <v>0</v>
      </c>
      <c r="AK146" s="232"/>
      <c r="AL146" s="233"/>
      <c r="AM146" s="234">
        <f t="shared" si="61"/>
        <v>0</v>
      </c>
      <c r="AN146" s="232"/>
      <c r="AO146" s="233"/>
      <c r="AP146" s="234">
        <f t="shared" si="62"/>
        <v>0</v>
      </c>
      <c r="AQ146" s="232">
        <f t="shared" si="66"/>
        <v>0</v>
      </c>
      <c r="AR146" s="233">
        <f t="shared" si="66"/>
        <v>0</v>
      </c>
      <c r="AS146" s="234">
        <f t="shared" si="63"/>
        <v>0</v>
      </c>
    </row>
    <row r="147" spans="1:45" s="130" customFormat="1" x14ac:dyDescent="0.2">
      <c r="A147" s="230"/>
      <c r="D147" s="235" t="s">
        <v>127</v>
      </c>
      <c r="F147" s="231"/>
      <c r="G147" s="232"/>
      <c r="H147" s="233"/>
      <c r="I147" s="234">
        <f t="shared" si="51"/>
        <v>0</v>
      </c>
      <c r="J147" s="232"/>
      <c r="K147" s="233"/>
      <c r="L147" s="234">
        <f t="shared" si="52"/>
        <v>0</v>
      </c>
      <c r="M147" s="232"/>
      <c r="N147" s="233"/>
      <c r="O147" s="234">
        <f t="shared" si="53"/>
        <v>0</v>
      </c>
      <c r="P147" s="232"/>
      <c r="Q147" s="233"/>
      <c r="R147" s="234">
        <f t="shared" si="54"/>
        <v>0</v>
      </c>
      <c r="S147" s="232"/>
      <c r="T147" s="233"/>
      <c r="U147" s="234">
        <f t="shared" si="55"/>
        <v>0</v>
      </c>
      <c r="V147" s="232"/>
      <c r="W147" s="233"/>
      <c r="X147" s="234">
        <f t="shared" si="56"/>
        <v>0</v>
      </c>
      <c r="Y147" s="232"/>
      <c r="Z147" s="233"/>
      <c r="AA147" s="234">
        <f t="shared" si="57"/>
        <v>0</v>
      </c>
      <c r="AB147" s="232"/>
      <c r="AC147" s="233"/>
      <c r="AD147" s="234">
        <f t="shared" si="58"/>
        <v>0</v>
      </c>
      <c r="AE147" s="232"/>
      <c r="AF147" s="233"/>
      <c r="AG147" s="234">
        <f t="shared" si="59"/>
        <v>0</v>
      </c>
      <c r="AH147" s="232"/>
      <c r="AI147" s="233"/>
      <c r="AJ147" s="234">
        <f t="shared" si="60"/>
        <v>0</v>
      </c>
      <c r="AK147" s="232"/>
      <c r="AL147" s="233"/>
      <c r="AM147" s="234">
        <f t="shared" si="61"/>
        <v>0</v>
      </c>
      <c r="AN147" s="232"/>
      <c r="AO147" s="233"/>
      <c r="AP147" s="234">
        <f t="shared" si="62"/>
        <v>0</v>
      </c>
      <c r="AQ147" s="232">
        <f t="shared" si="66"/>
        <v>0</v>
      </c>
      <c r="AR147" s="233">
        <f t="shared" si="66"/>
        <v>0</v>
      </c>
      <c r="AS147" s="234">
        <f t="shared" si="63"/>
        <v>0</v>
      </c>
    </row>
    <row r="148" spans="1:45" s="146" customFormat="1" x14ac:dyDescent="0.2">
      <c r="A148" s="197"/>
      <c r="C148" s="146" t="s">
        <v>128</v>
      </c>
      <c r="F148" s="161"/>
      <c r="G148" s="165" t="e">
        <f>G149+G150+G151+G152+G153</f>
        <v>#DIV/0!</v>
      </c>
      <c r="H148" s="166">
        <f>H149+H150+H151+H152+H153</f>
        <v>0</v>
      </c>
      <c r="I148" s="137" t="e">
        <f t="shared" si="51"/>
        <v>#DIV/0!</v>
      </c>
      <c r="J148" s="165" t="e">
        <f>J149+J150+J151+J152+J153</f>
        <v>#DIV/0!</v>
      </c>
      <c r="K148" s="166">
        <f>K149+K150+K151+K152+K153</f>
        <v>0</v>
      </c>
      <c r="L148" s="137" t="e">
        <f t="shared" si="52"/>
        <v>#DIV/0!</v>
      </c>
      <c r="M148" s="165" t="e">
        <f>M149+M150+M151+M152+M153</f>
        <v>#DIV/0!</v>
      </c>
      <c r="N148" s="166">
        <f>N149+N150+N151+N152+N153</f>
        <v>0</v>
      </c>
      <c r="O148" s="137" t="e">
        <f t="shared" si="53"/>
        <v>#DIV/0!</v>
      </c>
      <c r="P148" s="165" t="e">
        <f>P149+P150+P151+P152+P153</f>
        <v>#DIV/0!</v>
      </c>
      <c r="Q148" s="166">
        <f>Q149+Q150+Q151+Q152+Q153</f>
        <v>0</v>
      </c>
      <c r="R148" s="137" t="e">
        <f t="shared" si="54"/>
        <v>#DIV/0!</v>
      </c>
      <c r="S148" s="165" t="e">
        <f>S149+S150+S151+S152+S153</f>
        <v>#DIV/0!</v>
      </c>
      <c r="T148" s="166">
        <f>T149+T150+T151+T152+T153</f>
        <v>0</v>
      </c>
      <c r="U148" s="137" t="e">
        <f t="shared" si="55"/>
        <v>#DIV/0!</v>
      </c>
      <c r="V148" s="165" t="e">
        <f>V149+V150+V151+V152+V153</f>
        <v>#DIV/0!</v>
      </c>
      <c r="W148" s="166">
        <f>W149+W150+W151+W152+W153</f>
        <v>0</v>
      </c>
      <c r="X148" s="137" t="e">
        <f t="shared" si="56"/>
        <v>#DIV/0!</v>
      </c>
      <c r="Y148" s="165" t="e">
        <f>Y149+Y150+Y151+Y152+Y153</f>
        <v>#DIV/0!</v>
      </c>
      <c r="Z148" s="166">
        <f>Z149+Z150+Z151+Z152+Z153</f>
        <v>0</v>
      </c>
      <c r="AA148" s="137" t="e">
        <f t="shared" si="57"/>
        <v>#DIV/0!</v>
      </c>
      <c r="AB148" s="165" t="e">
        <f>AB149+AB150+AB151+AB152+AB153</f>
        <v>#DIV/0!</v>
      </c>
      <c r="AC148" s="166">
        <f>AC149+AC150+AC151+AC152+AC153</f>
        <v>0</v>
      </c>
      <c r="AD148" s="137" t="e">
        <f t="shared" si="58"/>
        <v>#DIV/0!</v>
      </c>
      <c r="AE148" s="165" t="e">
        <f>AE149+AE150+AE151+AE152+AE153</f>
        <v>#DIV/0!</v>
      </c>
      <c r="AF148" s="166">
        <f>AF149+AF150+AF151+AF152+AF153</f>
        <v>0</v>
      </c>
      <c r="AG148" s="137" t="e">
        <f t="shared" si="59"/>
        <v>#DIV/0!</v>
      </c>
      <c r="AH148" s="165" t="e">
        <f>AH149+AH150+AH151+AH152+AH153</f>
        <v>#DIV/0!</v>
      </c>
      <c r="AI148" s="166">
        <f>AI149+AI150+AI151+AI152+AI153</f>
        <v>0</v>
      </c>
      <c r="AJ148" s="137" t="e">
        <f t="shared" si="60"/>
        <v>#DIV/0!</v>
      </c>
      <c r="AK148" s="165" t="e">
        <f>AK149+AK150+AK151+AK152+AK153</f>
        <v>#DIV/0!</v>
      </c>
      <c r="AL148" s="166">
        <f>AL149+AL150+AL151+AL152+AL153</f>
        <v>0</v>
      </c>
      <c r="AM148" s="137" t="e">
        <f t="shared" si="61"/>
        <v>#DIV/0!</v>
      </c>
      <c r="AN148" s="165" t="e">
        <f>AN149+AN150+AN151+AN152+AN153</f>
        <v>#DIV/0!</v>
      </c>
      <c r="AO148" s="166">
        <f>AO149+AO150+AO151+AO152+AO153</f>
        <v>0</v>
      </c>
      <c r="AP148" s="137" t="e">
        <f t="shared" si="62"/>
        <v>#DIV/0!</v>
      </c>
      <c r="AQ148" s="207" t="e">
        <f t="shared" si="66"/>
        <v>#DIV/0!</v>
      </c>
      <c r="AR148" s="208">
        <f t="shared" si="66"/>
        <v>0</v>
      </c>
      <c r="AS148" s="209" t="e">
        <f t="shared" si="63"/>
        <v>#DIV/0!</v>
      </c>
    </row>
    <row r="149" spans="1:45" s="130" customFormat="1" x14ac:dyDescent="0.2">
      <c r="A149" s="230"/>
      <c r="D149" s="236" t="s">
        <v>8</v>
      </c>
      <c r="F149" s="231"/>
      <c r="G149" s="232"/>
      <c r="H149" s="233"/>
      <c r="I149" s="234">
        <f t="shared" si="51"/>
        <v>0</v>
      </c>
      <c r="J149" s="232"/>
      <c r="K149" s="233"/>
      <c r="L149" s="234">
        <f t="shared" si="52"/>
        <v>0</v>
      </c>
      <c r="M149" s="232"/>
      <c r="N149" s="233"/>
      <c r="O149" s="234">
        <f t="shared" si="53"/>
        <v>0</v>
      </c>
      <c r="P149" s="232"/>
      <c r="Q149" s="233"/>
      <c r="R149" s="234">
        <f t="shared" si="54"/>
        <v>0</v>
      </c>
      <c r="S149" s="232"/>
      <c r="T149" s="233"/>
      <c r="U149" s="234">
        <f t="shared" si="55"/>
        <v>0</v>
      </c>
      <c r="V149" s="232"/>
      <c r="W149" s="233"/>
      <c r="X149" s="234">
        <f t="shared" si="56"/>
        <v>0</v>
      </c>
      <c r="Y149" s="232"/>
      <c r="Z149" s="233"/>
      <c r="AA149" s="234">
        <f t="shared" si="57"/>
        <v>0</v>
      </c>
      <c r="AB149" s="232"/>
      <c r="AC149" s="233"/>
      <c r="AD149" s="234">
        <f t="shared" si="58"/>
        <v>0</v>
      </c>
      <c r="AE149" s="232"/>
      <c r="AF149" s="233"/>
      <c r="AG149" s="234">
        <f t="shared" si="59"/>
        <v>0</v>
      </c>
      <c r="AH149" s="232"/>
      <c r="AI149" s="233"/>
      <c r="AJ149" s="234">
        <f t="shared" si="60"/>
        <v>0</v>
      </c>
      <c r="AK149" s="232"/>
      <c r="AL149" s="233"/>
      <c r="AM149" s="234">
        <f t="shared" si="61"/>
        <v>0</v>
      </c>
      <c r="AN149" s="232"/>
      <c r="AO149" s="233"/>
      <c r="AP149" s="234">
        <f t="shared" si="62"/>
        <v>0</v>
      </c>
      <c r="AQ149" s="232">
        <f t="shared" si="66"/>
        <v>0</v>
      </c>
      <c r="AR149" s="233">
        <f t="shared" si="66"/>
        <v>0</v>
      </c>
      <c r="AS149" s="234">
        <f t="shared" si="63"/>
        <v>0</v>
      </c>
    </row>
    <row r="150" spans="1:45" s="139" customFormat="1" x14ac:dyDescent="0.2">
      <c r="A150" s="237" t="s">
        <v>266</v>
      </c>
      <c r="C150" s="168"/>
      <c r="D150" s="172" t="s">
        <v>81</v>
      </c>
      <c r="F150" s="140"/>
      <c r="G150" s="122" t="e">
        <f>'ГСМ доставка'!$D$5</f>
        <v>#DIV/0!</v>
      </c>
      <c r="H150" s="141"/>
      <c r="I150" s="142" t="e">
        <f>G150-H150</f>
        <v>#DIV/0!</v>
      </c>
      <c r="J150" s="122" t="e">
        <f>'ГСМ доставка'!$E$5</f>
        <v>#DIV/0!</v>
      </c>
      <c r="K150" s="141"/>
      <c r="L150" s="142" t="e">
        <f t="shared" si="52"/>
        <v>#DIV/0!</v>
      </c>
      <c r="M150" s="122" t="e">
        <f>'ГСМ доставка'!$F$5</f>
        <v>#DIV/0!</v>
      </c>
      <c r="N150" s="141"/>
      <c r="O150" s="142" t="e">
        <f t="shared" si="53"/>
        <v>#DIV/0!</v>
      </c>
      <c r="P150" s="122" t="e">
        <f>'ГСМ доставка'!$G$5</f>
        <v>#DIV/0!</v>
      </c>
      <c r="Q150" s="141"/>
      <c r="R150" s="142" t="e">
        <f t="shared" si="54"/>
        <v>#DIV/0!</v>
      </c>
      <c r="S150" s="122" t="e">
        <f>'ГСМ доставка'!$H$5</f>
        <v>#DIV/0!</v>
      </c>
      <c r="T150" s="141"/>
      <c r="U150" s="142" t="e">
        <f t="shared" si="55"/>
        <v>#DIV/0!</v>
      </c>
      <c r="V150" s="122" t="e">
        <f>'ГСМ доставка'!$I$5</f>
        <v>#DIV/0!</v>
      </c>
      <c r="W150" s="141"/>
      <c r="X150" s="142" t="e">
        <f t="shared" si="56"/>
        <v>#DIV/0!</v>
      </c>
      <c r="Y150" s="122" t="e">
        <f>'ГСМ доставка'!$J$5</f>
        <v>#DIV/0!</v>
      </c>
      <c r="Z150" s="141"/>
      <c r="AA150" s="142" t="e">
        <f t="shared" si="57"/>
        <v>#DIV/0!</v>
      </c>
      <c r="AB150" s="122" t="e">
        <f>'ГСМ доставка'!$K$5</f>
        <v>#DIV/0!</v>
      </c>
      <c r="AC150" s="141"/>
      <c r="AD150" s="142" t="e">
        <f t="shared" si="58"/>
        <v>#DIV/0!</v>
      </c>
      <c r="AE150" s="122" t="e">
        <f>'ГСМ доставка'!$L$5</f>
        <v>#DIV/0!</v>
      </c>
      <c r="AF150" s="141"/>
      <c r="AG150" s="142" t="e">
        <f t="shared" si="59"/>
        <v>#DIV/0!</v>
      </c>
      <c r="AH150" s="122" t="e">
        <f>'ГСМ доставка'!$M$5</f>
        <v>#DIV/0!</v>
      </c>
      <c r="AI150" s="141"/>
      <c r="AJ150" s="142" t="e">
        <f t="shared" si="60"/>
        <v>#DIV/0!</v>
      </c>
      <c r="AK150" s="122" t="e">
        <f>'ГСМ доставка'!$M$5</f>
        <v>#DIV/0!</v>
      </c>
      <c r="AL150" s="141"/>
      <c r="AM150" s="142" t="e">
        <f t="shared" si="61"/>
        <v>#DIV/0!</v>
      </c>
      <c r="AN150" s="122" t="e">
        <f>'ГСМ доставка'!$O$5</f>
        <v>#DIV/0!</v>
      </c>
      <c r="AO150" s="141"/>
      <c r="AP150" s="142" t="e">
        <f t="shared" si="62"/>
        <v>#DIV/0!</v>
      </c>
      <c r="AQ150" s="122" t="e">
        <f t="shared" si="66"/>
        <v>#DIV/0!</v>
      </c>
      <c r="AR150" s="141">
        <f t="shared" si="66"/>
        <v>0</v>
      </c>
      <c r="AS150" s="142" t="e">
        <f t="shared" ref="AS150:AS183" si="67">I150+L150+O150+R150+U150+X150+AA150+AD150+AG150+AJ150+AM150+AP150</f>
        <v>#DIV/0!</v>
      </c>
    </row>
    <row r="151" spans="1:45" s="139" customFormat="1" x14ac:dyDescent="0.2">
      <c r="A151" s="237" t="s">
        <v>266</v>
      </c>
      <c r="D151" s="172" t="s">
        <v>82</v>
      </c>
      <c r="E151" s="159"/>
      <c r="F151" s="140"/>
      <c r="G151" s="122" t="e">
        <f>'ГСМ доставка'!$D$6</f>
        <v>#DIV/0!</v>
      </c>
      <c r="H151" s="141"/>
      <c r="I151" s="142" t="e">
        <f>G151-H151</f>
        <v>#DIV/0!</v>
      </c>
      <c r="J151" s="122" t="e">
        <f>'ГСМ доставка'!$E$6</f>
        <v>#DIV/0!</v>
      </c>
      <c r="K151" s="141"/>
      <c r="L151" s="142" t="e">
        <f>J151-K151</f>
        <v>#DIV/0!</v>
      </c>
      <c r="M151" s="122" t="e">
        <f>'ГСМ доставка'!$F$6</f>
        <v>#DIV/0!</v>
      </c>
      <c r="N151" s="141"/>
      <c r="O151" s="142" t="e">
        <f>M151-N151</f>
        <v>#DIV/0!</v>
      </c>
      <c r="P151" s="122" t="e">
        <f>'ГСМ доставка'!$G$6</f>
        <v>#DIV/0!</v>
      </c>
      <c r="Q151" s="141"/>
      <c r="R151" s="142" t="e">
        <f>P151-Q151</f>
        <v>#DIV/0!</v>
      </c>
      <c r="S151" s="122" t="e">
        <f>'ГСМ доставка'!$H$6</f>
        <v>#DIV/0!</v>
      </c>
      <c r="T151" s="141"/>
      <c r="U151" s="142" t="e">
        <f>S151-T151</f>
        <v>#DIV/0!</v>
      </c>
      <c r="V151" s="122" t="e">
        <f>'ГСМ доставка'!$I$6</f>
        <v>#DIV/0!</v>
      </c>
      <c r="W151" s="141"/>
      <c r="X151" s="142" t="e">
        <f>V151-W151</f>
        <v>#DIV/0!</v>
      </c>
      <c r="Y151" s="122" t="e">
        <f>'ГСМ доставка'!$J$6</f>
        <v>#DIV/0!</v>
      </c>
      <c r="Z151" s="141"/>
      <c r="AA151" s="142" t="e">
        <f>Y151-Z151</f>
        <v>#DIV/0!</v>
      </c>
      <c r="AB151" s="122" t="e">
        <f>'ГСМ доставка'!$K$6</f>
        <v>#DIV/0!</v>
      </c>
      <c r="AC151" s="141"/>
      <c r="AD151" s="142" t="e">
        <f>AB151-AC151</f>
        <v>#DIV/0!</v>
      </c>
      <c r="AE151" s="122" t="e">
        <f>'ГСМ доставка'!$L$6</f>
        <v>#DIV/0!</v>
      </c>
      <c r="AF151" s="141"/>
      <c r="AG151" s="142" t="e">
        <f>AE151-AF151</f>
        <v>#DIV/0!</v>
      </c>
      <c r="AH151" s="122" t="e">
        <f>'ГСМ доставка'!$M$6</f>
        <v>#DIV/0!</v>
      </c>
      <c r="AI151" s="141"/>
      <c r="AJ151" s="142" t="e">
        <f>AH151-AI151</f>
        <v>#DIV/0!</v>
      </c>
      <c r="AK151" s="122" t="e">
        <f>'ГСМ доставка'!$M$6</f>
        <v>#DIV/0!</v>
      </c>
      <c r="AL151" s="141"/>
      <c r="AM151" s="142" t="e">
        <f>AK151-AL151</f>
        <v>#DIV/0!</v>
      </c>
      <c r="AN151" s="122" t="e">
        <f>'ГСМ доставка'!$O$6</f>
        <v>#DIV/0!</v>
      </c>
      <c r="AO151" s="141"/>
      <c r="AP151" s="142" t="e">
        <f>AN151-AO151</f>
        <v>#DIV/0!</v>
      </c>
      <c r="AQ151" s="122" t="e">
        <f t="shared" si="66"/>
        <v>#DIV/0!</v>
      </c>
      <c r="AR151" s="141">
        <f t="shared" si="66"/>
        <v>0</v>
      </c>
      <c r="AS151" s="142" t="e">
        <f t="shared" si="67"/>
        <v>#DIV/0!</v>
      </c>
    </row>
    <row r="152" spans="1:45" s="130" customFormat="1" x14ac:dyDescent="0.2">
      <c r="A152" s="230"/>
      <c r="C152" s="238"/>
      <c r="D152" s="236" t="s">
        <v>83</v>
      </c>
      <c r="E152" s="235"/>
      <c r="F152" s="231"/>
      <c r="G152" s="232"/>
      <c r="H152" s="233"/>
      <c r="I152" s="234">
        <f t="shared" si="51"/>
        <v>0</v>
      </c>
      <c r="J152" s="232"/>
      <c r="K152" s="233"/>
      <c r="L152" s="234">
        <f t="shared" si="52"/>
        <v>0</v>
      </c>
      <c r="M152" s="232"/>
      <c r="N152" s="233"/>
      <c r="O152" s="234">
        <f t="shared" si="53"/>
        <v>0</v>
      </c>
      <c r="P152" s="232"/>
      <c r="Q152" s="233"/>
      <c r="R152" s="234">
        <f t="shared" si="54"/>
        <v>0</v>
      </c>
      <c r="S152" s="232"/>
      <c r="T152" s="233"/>
      <c r="U152" s="234">
        <f t="shared" si="55"/>
        <v>0</v>
      </c>
      <c r="V152" s="232"/>
      <c r="W152" s="233"/>
      <c r="X152" s="234">
        <f t="shared" si="56"/>
        <v>0</v>
      </c>
      <c r="Y152" s="232"/>
      <c r="Z152" s="233"/>
      <c r="AA152" s="234">
        <f t="shared" si="57"/>
        <v>0</v>
      </c>
      <c r="AB152" s="232"/>
      <c r="AC152" s="233"/>
      <c r="AD152" s="234">
        <f t="shared" si="58"/>
        <v>0</v>
      </c>
      <c r="AE152" s="232"/>
      <c r="AF152" s="233"/>
      <c r="AG152" s="234">
        <f t="shared" si="59"/>
        <v>0</v>
      </c>
      <c r="AH152" s="232"/>
      <c r="AI152" s="233"/>
      <c r="AJ152" s="234">
        <f t="shared" si="60"/>
        <v>0</v>
      </c>
      <c r="AK152" s="232"/>
      <c r="AL152" s="233"/>
      <c r="AM152" s="234">
        <f t="shared" si="61"/>
        <v>0</v>
      </c>
      <c r="AN152" s="232"/>
      <c r="AO152" s="233"/>
      <c r="AP152" s="234">
        <f t="shared" si="62"/>
        <v>0</v>
      </c>
      <c r="AQ152" s="232">
        <f t="shared" si="66"/>
        <v>0</v>
      </c>
      <c r="AR152" s="233">
        <f t="shared" si="66"/>
        <v>0</v>
      </c>
      <c r="AS152" s="234">
        <f t="shared" si="67"/>
        <v>0</v>
      </c>
    </row>
    <row r="153" spans="1:45" s="130" customFormat="1" x14ac:dyDescent="0.2">
      <c r="A153" s="230"/>
      <c r="D153" s="236" t="s">
        <v>127</v>
      </c>
      <c r="E153" s="235"/>
      <c r="F153" s="231"/>
      <c r="G153" s="232"/>
      <c r="H153" s="233"/>
      <c r="I153" s="234">
        <f t="shared" si="51"/>
        <v>0</v>
      </c>
      <c r="J153" s="232"/>
      <c r="K153" s="233"/>
      <c r="L153" s="234">
        <f t="shared" si="52"/>
        <v>0</v>
      </c>
      <c r="M153" s="232"/>
      <c r="N153" s="233"/>
      <c r="O153" s="234">
        <f t="shared" si="53"/>
        <v>0</v>
      </c>
      <c r="P153" s="232"/>
      <c r="Q153" s="233"/>
      <c r="R153" s="234">
        <f t="shared" si="54"/>
        <v>0</v>
      </c>
      <c r="S153" s="232"/>
      <c r="T153" s="233"/>
      <c r="U153" s="234">
        <f t="shared" si="55"/>
        <v>0</v>
      </c>
      <c r="V153" s="232"/>
      <c r="W153" s="233"/>
      <c r="X153" s="234">
        <f t="shared" si="56"/>
        <v>0</v>
      </c>
      <c r="Y153" s="232"/>
      <c r="Z153" s="233"/>
      <c r="AA153" s="234">
        <f t="shared" si="57"/>
        <v>0</v>
      </c>
      <c r="AB153" s="232"/>
      <c r="AC153" s="233"/>
      <c r="AD153" s="234">
        <f t="shared" si="58"/>
        <v>0</v>
      </c>
      <c r="AE153" s="232"/>
      <c r="AF153" s="233"/>
      <c r="AG153" s="234">
        <f t="shared" si="59"/>
        <v>0</v>
      </c>
      <c r="AH153" s="232"/>
      <c r="AI153" s="233"/>
      <c r="AJ153" s="234">
        <f t="shared" si="60"/>
        <v>0</v>
      </c>
      <c r="AK153" s="232"/>
      <c r="AL153" s="233"/>
      <c r="AM153" s="234">
        <f t="shared" si="61"/>
        <v>0</v>
      </c>
      <c r="AN153" s="232">
        <v>10</v>
      </c>
      <c r="AO153" s="233"/>
      <c r="AP153" s="234">
        <f t="shared" si="62"/>
        <v>10</v>
      </c>
      <c r="AQ153" s="232">
        <f t="shared" si="66"/>
        <v>10</v>
      </c>
      <c r="AR153" s="233">
        <f t="shared" si="66"/>
        <v>0</v>
      </c>
      <c r="AS153" s="234">
        <f t="shared" si="67"/>
        <v>10</v>
      </c>
    </row>
    <row r="154" spans="1:45" s="146" customFormat="1" x14ac:dyDescent="0.2">
      <c r="A154" s="197"/>
      <c r="C154" s="146" t="s">
        <v>129</v>
      </c>
      <c r="D154" s="162"/>
      <c r="E154" s="167"/>
      <c r="F154" s="161"/>
      <c r="G154" s="165" t="e">
        <f>G155+G156+G157+G158+G159</f>
        <v>#DIV/0!</v>
      </c>
      <c r="H154" s="166">
        <f>H155+H156+H157+H158+H159</f>
        <v>0</v>
      </c>
      <c r="I154" s="137" t="e">
        <f t="shared" si="51"/>
        <v>#DIV/0!</v>
      </c>
      <c r="J154" s="165" t="e">
        <f>J155+J156+J157+J158+J159</f>
        <v>#DIV/0!</v>
      </c>
      <c r="K154" s="166">
        <f>K155+K156+K157+K158+K159</f>
        <v>0</v>
      </c>
      <c r="L154" s="137" t="e">
        <f t="shared" si="52"/>
        <v>#DIV/0!</v>
      </c>
      <c r="M154" s="165" t="e">
        <f>M155+M156+M157+M158+M159</f>
        <v>#DIV/0!</v>
      </c>
      <c r="N154" s="166">
        <f>N155+N156+N157+N158+N159</f>
        <v>0</v>
      </c>
      <c r="O154" s="137" t="e">
        <f t="shared" si="53"/>
        <v>#DIV/0!</v>
      </c>
      <c r="P154" s="165" t="e">
        <f>P155+P156+P157+P158+P159</f>
        <v>#DIV/0!</v>
      </c>
      <c r="Q154" s="166">
        <f>Q155+Q156+Q157+Q158+Q159</f>
        <v>0</v>
      </c>
      <c r="R154" s="137" t="e">
        <f t="shared" si="54"/>
        <v>#DIV/0!</v>
      </c>
      <c r="S154" s="165" t="e">
        <f>S155+S156+S157+S158+S159</f>
        <v>#DIV/0!</v>
      </c>
      <c r="T154" s="166">
        <f>T155+T156+T157+T158+T159</f>
        <v>0</v>
      </c>
      <c r="U154" s="137" t="e">
        <f t="shared" si="55"/>
        <v>#DIV/0!</v>
      </c>
      <c r="V154" s="165" t="e">
        <f>V155+V156+V157+V158+V159</f>
        <v>#DIV/0!</v>
      </c>
      <c r="W154" s="166">
        <f>W155+W156+W157+W158+W159</f>
        <v>0</v>
      </c>
      <c r="X154" s="137" t="e">
        <f t="shared" si="56"/>
        <v>#DIV/0!</v>
      </c>
      <c r="Y154" s="165" t="e">
        <f>Y155+Y156+Y157+Y158+Y159</f>
        <v>#DIV/0!</v>
      </c>
      <c r="Z154" s="166">
        <f>Z155+Z156+Z157+Z158+Z159</f>
        <v>0</v>
      </c>
      <c r="AA154" s="137" t="e">
        <f t="shared" si="57"/>
        <v>#DIV/0!</v>
      </c>
      <c r="AB154" s="165" t="e">
        <f>AB155+AB156+AB157+AB158+AB159</f>
        <v>#DIV/0!</v>
      </c>
      <c r="AC154" s="166">
        <f>AC155+AC156+AC157+AC158+AC159</f>
        <v>0</v>
      </c>
      <c r="AD154" s="137" t="e">
        <f t="shared" si="58"/>
        <v>#DIV/0!</v>
      </c>
      <c r="AE154" s="165" t="e">
        <f>AE155+AE156+AE157+AE158+AE159</f>
        <v>#DIV/0!</v>
      </c>
      <c r="AF154" s="166">
        <f>AF155+AF156+AF157+AF158+AF159</f>
        <v>0</v>
      </c>
      <c r="AG154" s="137" t="e">
        <f t="shared" si="59"/>
        <v>#DIV/0!</v>
      </c>
      <c r="AH154" s="165" t="e">
        <f>AH155+AH156+AH157+AH158+AH159</f>
        <v>#DIV/0!</v>
      </c>
      <c r="AI154" s="166">
        <f>AI155+AI156+AI157+AI158+AI159</f>
        <v>0</v>
      </c>
      <c r="AJ154" s="137" t="e">
        <f t="shared" si="60"/>
        <v>#DIV/0!</v>
      </c>
      <c r="AK154" s="165" t="e">
        <f>AK155+AK156+AK157+AK158+AK159</f>
        <v>#DIV/0!</v>
      </c>
      <c r="AL154" s="166">
        <f>AL155+AL156+AL157+AL158+AL159</f>
        <v>0</v>
      </c>
      <c r="AM154" s="137" t="e">
        <f t="shared" si="61"/>
        <v>#DIV/0!</v>
      </c>
      <c r="AN154" s="165" t="e">
        <f>AN155+AN156+AN157+AN158+AN159</f>
        <v>#DIV/0!</v>
      </c>
      <c r="AO154" s="166">
        <f>AO155+AO156+AO157+AO158+AO159</f>
        <v>0</v>
      </c>
      <c r="AP154" s="137" t="e">
        <f t="shared" si="62"/>
        <v>#DIV/0!</v>
      </c>
      <c r="AQ154" s="207" t="e">
        <f t="shared" si="66"/>
        <v>#DIV/0!</v>
      </c>
      <c r="AR154" s="208">
        <f t="shared" si="66"/>
        <v>0</v>
      </c>
      <c r="AS154" s="209" t="e">
        <f t="shared" si="67"/>
        <v>#DIV/0!</v>
      </c>
    </row>
    <row r="155" spans="1:45" s="130" customFormat="1" x14ac:dyDescent="0.2">
      <c r="A155" s="230"/>
      <c r="D155" s="130" t="s">
        <v>80</v>
      </c>
      <c r="E155" s="235"/>
      <c r="F155" s="231"/>
      <c r="G155" s="232"/>
      <c r="H155" s="233"/>
      <c r="I155" s="234">
        <f t="shared" si="51"/>
        <v>0</v>
      </c>
      <c r="J155" s="232"/>
      <c r="K155" s="233"/>
      <c r="L155" s="234">
        <f t="shared" si="52"/>
        <v>0</v>
      </c>
      <c r="M155" s="232"/>
      <c r="N155" s="233"/>
      <c r="O155" s="234">
        <f t="shared" si="53"/>
        <v>0</v>
      </c>
      <c r="P155" s="232"/>
      <c r="Q155" s="233"/>
      <c r="R155" s="234">
        <f t="shared" si="54"/>
        <v>0</v>
      </c>
      <c r="S155" s="232"/>
      <c r="T155" s="233"/>
      <c r="U155" s="234">
        <f t="shared" si="55"/>
        <v>0</v>
      </c>
      <c r="V155" s="232"/>
      <c r="W155" s="233"/>
      <c r="X155" s="234">
        <f t="shared" si="56"/>
        <v>0</v>
      </c>
      <c r="Y155" s="232"/>
      <c r="Z155" s="233"/>
      <c r="AA155" s="234">
        <f t="shared" si="57"/>
        <v>0</v>
      </c>
      <c r="AB155" s="232"/>
      <c r="AC155" s="233"/>
      <c r="AD155" s="234">
        <f t="shared" si="58"/>
        <v>0</v>
      </c>
      <c r="AE155" s="232"/>
      <c r="AF155" s="233"/>
      <c r="AG155" s="234">
        <f t="shared" si="59"/>
        <v>0</v>
      </c>
      <c r="AH155" s="232"/>
      <c r="AI155" s="233"/>
      <c r="AJ155" s="234">
        <f t="shared" si="60"/>
        <v>0</v>
      </c>
      <c r="AK155" s="232"/>
      <c r="AL155" s="233"/>
      <c r="AM155" s="234">
        <f t="shared" si="61"/>
        <v>0</v>
      </c>
      <c r="AN155" s="232"/>
      <c r="AO155" s="233"/>
      <c r="AP155" s="234">
        <f t="shared" si="62"/>
        <v>0</v>
      </c>
      <c r="AQ155" s="232">
        <f t="shared" si="66"/>
        <v>0</v>
      </c>
      <c r="AR155" s="233">
        <f t="shared" si="66"/>
        <v>0</v>
      </c>
      <c r="AS155" s="234">
        <f t="shared" si="67"/>
        <v>0</v>
      </c>
    </row>
    <row r="156" spans="1:45" s="139" customFormat="1" x14ac:dyDescent="0.2">
      <c r="A156" s="237" t="s">
        <v>267</v>
      </c>
      <c r="D156" s="159" t="s">
        <v>81</v>
      </c>
      <c r="E156" s="159"/>
      <c r="F156" s="140"/>
      <c r="G156" s="122" t="e">
        <f>'ГСМ торговые'!$D$5</f>
        <v>#DIV/0!</v>
      </c>
      <c r="H156" s="141"/>
      <c r="I156" s="142" t="e">
        <f t="shared" si="51"/>
        <v>#DIV/0!</v>
      </c>
      <c r="J156" s="122" t="e">
        <f>'ГСМ торговые'!$E$5</f>
        <v>#DIV/0!</v>
      </c>
      <c r="K156" s="141"/>
      <c r="L156" s="142" t="e">
        <f t="shared" si="52"/>
        <v>#DIV/0!</v>
      </c>
      <c r="M156" s="122" t="e">
        <f>'ГСМ торговые'!$F$5</f>
        <v>#DIV/0!</v>
      </c>
      <c r="N156" s="141"/>
      <c r="O156" s="142" t="e">
        <f t="shared" si="53"/>
        <v>#DIV/0!</v>
      </c>
      <c r="P156" s="122" t="e">
        <f>'ГСМ торговые'!$G$5</f>
        <v>#DIV/0!</v>
      </c>
      <c r="Q156" s="141"/>
      <c r="R156" s="142" t="e">
        <f t="shared" si="54"/>
        <v>#DIV/0!</v>
      </c>
      <c r="S156" s="122" t="e">
        <f>'ГСМ торговые'!$H$5</f>
        <v>#DIV/0!</v>
      </c>
      <c r="T156" s="141"/>
      <c r="U156" s="142" t="e">
        <f t="shared" si="55"/>
        <v>#DIV/0!</v>
      </c>
      <c r="V156" s="122" t="e">
        <f>'ГСМ торговые'!$I$5</f>
        <v>#DIV/0!</v>
      </c>
      <c r="W156" s="141"/>
      <c r="X156" s="142" t="e">
        <f t="shared" si="56"/>
        <v>#DIV/0!</v>
      </c>
      <c r="Y156" s="122" t="e">
        <f>'ГСМ торговые'!$J$5</f>
        <v>#DIV/0!</v>
      </c>
      <c r="Z156" s="141"/>
      <c r="AA156" s="142" t="e">
        <f t="shared" si="57"/>
        <v>#DIV/0!</v>
      </c>
      <c r="AB156" s="122" t="e">
        <f>'ГСМ торговые'!$K$5</f>
        <v>#DIV/0!</v>
      </c>
      <c r="AC156" s="141"/>
      <c r="AD156" s="142" t="e">
        <f t="shared" si="58"/>
        <v>#DIV/0!</v>
      </c>
      <c r="AE156" s="122" t="e">
        <f>'ГСМ торговые'!$L$5</f>
        <v>#DIV/0!</v>
      </c>
      <c r="AF156" s="141"/>
      <c r="AG156" s="142" t="e">
        <f t="shared" si="59"/>
        <v>#DIV/0!</v>
      </c>
      <c r="AH156" s="122" t="e">
        <f>'ГСМ торговые'!$M$5</f>
        <v>#DIV/0!</v>
      </c>
      <c r="AI156" s="141"/>
      <c r="AJ156" s="142" t="e">
        <f t="shared" si="60"/>
        <v>#DIV/0!</v>
      </c>
      <c r="AK156" s="122" t="e">
        <f>'ГСМ торговые'!$M$5</f>
        <v>#DIV/0!</v>
      </c>
      <c r="AL156" s="141"/>
      <c r="AM156" s="142" t="e">
        <f t="shared" si="61"/>
        <v>#DIV/0!</v>
      </c>
      <c r="AN156" s="122" t="e">
        <f>'ГСМ торговые'!$O$5</f>
        <v>#DIV/0!</v>
      </c>
      <c r="AO156" s="141"/>
      <c r="AP156" s="142" t="e">
        <f t="shared" si="62"/>
        <v>#DIV/0!</v>
      </c>
      <c r="AQ156" s="122" t="e">
        <f t="shared" si="66"/>
        <v>#DIV/0!</v>
      </c>
      <c r="AR156" s="141">
        <f t="shared" si="66"/>
        <v>0</v>
      </c>
      <c r="AS156" s="142" t="e">
        <f t="shared" si="67"/>
        <v>#DIV/0!</v>
      </c>
    </row>
    <row r="157" spans="1:45" s="139" customFormat="1" x14ac:dyDescent="0.2">
      <c r="A157" s="237" t="s">
        <v>267</v>
      </c>
      <c r="D157" s="159" t="s">
        <v>82</v>
      </c>
      <c r="E157" s="159"/>
      <c r="F157" s="140"/>
      <c r="G157" s="122" t="e">
        <f>'ГСМ торговые'!$D$6</f>
        <v>#DIV/0!</v>
      </c>
      <c r="H157" s="141"/>
      <c r="I157" s="142" t="e">
        <f>G157-H157</f>
        <v>#DIV/0!</v>
      </c>
      <c r="J157" s="122" t="e">
        <f>'ГСМ торговые'!$E$6</f>
        <v>#DIV/0!</v>
      </c>
      <c r="K157" s="141"/>
      <c r="L157" s="142" t="e">
        <f>J157-K157</f>
        <v>#DIV/0!</v>
      </c>
      <c r="M157" s="122" t="e">
        <f>'ГСМ торговые'!$F$6</f>
        <v>#DIV/0!</v>
      </c>
      <c r="N157" s="141"/>
      <c r="O157" s="142" t="e">
        <f>M157-N157</f>
        <v>#DIV/0!</v>
      </c>
      <c r="P157" s="122" t="e">
        <f>'ГСМ торговые'!$G$6</f>
        <v>#DIV/0!</v>
      </c>
      <c r="Q157" s="141"/>
      <c r="R157" s="142" t="e">
        <f>P157-Q157</f>
        <v>#DIV/0!</v>
      </c>
      <c r="S157" s="122" t="e">
        <f>'ГСМ торговые'!$H$6</f>
        <v>#DIV/0!</v>
      </c>
      <c r="T157" s="141"/>
      <c r="U157" s="142" t="e">
        <f>S157-T157</f>
        <v>#DIV/0!</v>
      </c>
      <c r="V157" s="122" t="e">
        <f>'ГСМ торговые'!$I$6</f>
        <v>#DIV/0!</v>
      </c>
      <c r="W157" s="141"/>
      <c r="X157" s="142" t="e">
        <f>V157-W157</f>
        <v>#DIV/0!</v>
      </c>
      <c r="Y157" s="122" t="e">
        <f>'ГСМ торговые'!$J$6</f>
        <v>#DIV/0!</v>
      </c>
      <c r="Z157" s="141"/>
      <c r="AA157" s="142" t="e">
        <f>Y157-Z157</f>
        <v>#DIV/0!</v>
      </c>
      <c r="AB157" s="122" t="e">
        <f>'ГСМ торговые'!$K$6</f>
        <v>#DIV/0!</v>
      </c>
      <c r="AC157" s="141"/>
      <c r="AD157" s="142" t="e">
        <f>AB157-AC157</f>
        <v>#DIV/0!</v>
      </c>
      <c r="AE157" s="122" t="e">
        <f>'ГСМ торговые'!$L$6</f>
        <v>#DIV/0!</v>
      </c>
      <c r="AF157" s="141"/>
      <c r="AG157" s="142" t="e">
        <f>AE157-AF157</f>
        <v>#DIV/0!</v>
      </c>
      <c r="AH157" s="122" t="e">
        <f>'ГСМ торговые'!$M$6</f>
        <v>#DIV/0!</v>
      </c>
      <c r="AI157" s="141"/>
      <c r="AJ157" s="142" t="e">
        <f>AH157-AI157</f>
        <v>#DIV/0!</v>
      </c>
      <c r="AK157" s="122" t="e">
        <f>'ГСМ торговые'!$M$6</f>
        <v>#DIV/0!</v>
      </c>
      <c r="AL157" s="141"/>
      <c r="AM157" s="142" t="e">
        <f>AK157-AL157</f>
        <v>#DIV/0!</v>
      </c>
      <c r="AN157" s="122" t="e">
        <f>'ГСМ торговые'!$O$6</f>
        <v>#DIV/0!</v>
      </c>
      <c r="AO157" s="141"/>
      <c r="AP157" s="142" t="e">
        <f>AN157-AO157</f>
        <v>#DIV/0!</v>
      </c>
      <c r="AQ157" s="122" t="e">
        <f t="shared" si="66"/>
        <v>#DIV/0!</v>
      </c>
      <c r="AR157" s="141">
        <f t="shared" si="66"/>
        <v>0</v>
      </c>
      <c r="AS157" s="142" t="e">
        <f t="shared" si="67"/>
        <v>#DIV/0!</v>
      </c>
    </row>
    <row r="158" spans="1:45" s="130" customFormat="1" x14ac:dyDescent="0.2">
      <c r="A158" s="230"/>
      <c r="D158" s="235" t="s">
        <v>83</v>
      </c>
      <c r="E158" s="235"/>
      <c r="F158" s="231"/>
      <c r="G158" s="232"/>
      <c r="H158" s="233"/>
      <c r="I158" s="234">
        <f t="shared" ref="I158:I206" si="68">G158-H158</f>
        <v>0</v>
      </c>
      <c r="J158" s="232"/>
      <c r="K158" s="233"/>
      <c r="L158" s="234">
        <f t="shared" ref="L158:L206" si="69">J158-K158</f>
        <v>0</v>
      </c>
      <c r="M158" s="232"/>
      <c r="N158" s="233"/>
      <c r="O158" s="234">
        <f t="shared" ref="O158:O206" si="70">M158-N158</f>
        <v>0</v>
      </c>
      <c r="P158" s="232"/>
      <c r="Q158" s="233"/>
      <c r="R158" s="234">
        <f t="shared" ref="R158:R206" si="71">P158-Q158</f>
        <v>0</v>
      </c>
      <c r="S158" s="232"/>
      <c r="T158" s="233"/>
      <c r="U158" s="234">
        <f t="shared" ref="U158:U206" si="72">S158-T158</f>
        <v>0</v>
      </c>
      <c r="V158" s="232"/>
      <c r="W158" s="233"/>
      <c r="X158" s="234">
        <f t="shared" ref="X158:X206" si="73">V158-W158</f>
        <v>0</v>
      </c>
      <c r="Y158" s="232"/>
      <c r="Z158" s="233"/>
      <c r="AA158" s="234">
        <f t="shared" ref="AA158:AA206" si="74">Y158-Z158</f>
        <v>0</v>
      </c>
      <c r="AB158" s="232"/>
      <c r="AC158" s="233"/>
      <c r="AD158" s="234">
        <f t="shared" ref="AD158:AD206" si="75">AB158-AC158</f>
        <v>0</v>
      </c>
      <c r="AE158" s="232"/>
      <c r="AF158" s="233"/>
      <c r="AG158" s="234">
        <f t="shared" ref="AG158:AG206" si="76">AE158-AF158</f>
        <v>0</v>
      </c>
      <c r="AH158" s="232"/>
      <c r="AI158" s="233"/>
      <c r="AJ158" s="234">
        <f t="shared" ref="AJ158:AJ206" si="77">AH158-AI158</f>
        <v>0</v>
      </c>
      <c r="AK158" s="232"/>
      <c r="AL158" s="233"/>
      <c r="AM158" s="234">
        <f t="shared" ref="AM158:AM206" si="78">AK158-AL158</f>
        <v>0</v>
      </c>
      <c r="AN158" s="232"/>
      <c r="AO158" s="233"/>
      <c r="AP158" s="234">
        <f t="shared" ref="AP158:AP206" si="79">AN158-AO158</f>
        <v>0</v>
      </c>
      <c r="AQ158" s="232">
        <f t="shared" si="66"/>
        <v>0</v>
      </c>
      <c r="AR158" s="233">
        <f t="shared" si="66"/>
        <v>0</v>
      </c>
      <c r="AS158" s="234">
        <f t="shared" si="67"/>
        <v>0</v>
      </c>
    </row>
    <row r="159" spans="1:45" s="130" customFormat="1" x14ac:dyDescent="0.2">
      <c r="A159" s="230"/>
      <c r="D159" s="236" t="s">
        <v>127</v>
      </c>
      <c r="E159" s="235"/>
      <c r="F159" s="231"/>
      <c r="G159" s="232"/>
      <c r="H159" s="233"/>
      <c r="I159" s="234">
        <f t="shared" si="68"/>
        <v>0</v>
      </c>
      <c r="J159" s="232"/>
      <c r="K159" s="233"/>
      <c r="L159" s="234">
        <f t="shared" si="69"/>
        <v>0</v>
      </c>
      <c r="M159" s="232"/>
      <c r="N159" s="233"/>
      <c r="O159" s="234">
        <f t="shared" si="70"/>
        <v>0</v>
      </c>
      <c r="P159" s="232"/>
      <c r="Q159" s="233"/>
      <c r="R159" s="234">
        <f t="shared" si="71"/>
        <v>0</v>
      </c>
      <c r="S159" s="232"/>
      <c r="T159" s="233"/>
      <c r="U159" s="234">
        <f t="shared" si="72"/>
        <v>0</v>
      </c>
      <c r="V159" s="232"/>
      <c r="W159" s="233"/>
      <c r="X159" s="234">
        <f t="shared" si="73"/>
        <v>0</v>
      </c>
      <c r="Y159" s="232"/>
      <c r="Z159" s="233"/>
      <c r="AA159" s="234">
        <f t="shared" si="74"/>
        <v>0</v>
      </c>
      <c r="AB159" s="232"/>
      <c r="AC159" s="233"/>
      <c r="AD159" s="234">
        <f t="shared" si="75"/>
        <v>0</v>
      </c>
      <c r="AE159" s="232"/>
      <c r="AF159" s="233"/>
      <c r="AG159" s="234">
        <f t="shared" si="76"/>
        <v>0</v>
      </c>
      <c r="AH159" s="232"/>
      <c r="AI159" s="233"/>
      <c r="AJ159" s="234">
        <f t="shared" si="77"/>
        <v>0</v>
      </c>
      <c r="AK159" s="232"/>
      <c r="AL159" s="233"/>
      <c r="AM159" s="234">
        <f t="shared" si="78"/>
        <v>0</v>
      </c>
      <c r="AN159" s="232"/>
      <c r="AO159" s="233"/>
      <c r="AP159" s="234">
        <f t="shared" si="79"/>
        <v>0</v>
      </c>
      <c r="AQ159" s="232">
        <f t="shared" si="66"/>
        <v>0</v>
      </c>
      <c r="AR159" s="233">
        <f t="shared" si="66"/>
        <v>0</v>
      </c>
      <c r="AS159" s="234">
        <f t="shared" si="67"/>
        <v>0</v>
      </c>
    </row>
    <row r="160" spans="1:45" s="146" customFormat="1" x14ac:dyDescent="0.2">
      <c r="A160" s="197"/>
      <c r="C160" s="167" t="s">
        <v>130</v>
      </c>
      <c r="D160" s="167"/>
      <c r="F160" s="161"/>
      <c r="G160" s="34">
        <f>SUM(G161:G162)</f>
        <v>0</v>
      </c>
      <c r="H160" s="147">
        <f>SUM(H161:H162)</f>
        <v>0</v>
      </c>
      <c r="I160" s="137">
        <f t="shared" si="68"/>
        <v>0</v>
      </c>
      <c r="J160" s="34">
        <f>SUM(J161:J162)</f>
        <v>0</v>
      </c>
      <c r="K160" s="147">
        <f>SUM(K161:K162)</f>
        <v>0</v>
      </c>
      <c r="L160" s="137">
        <f t="shared" si="69"/>
        <v>0</v>
      </c>
      <c r="M160" s="34">
        <f>SUM(M161:M162)</f>
        <v>0</v>
      </c>
      <c r="N160" s="147">
        <f>SUM(N161:N162)</f>
        <v>0</v>
      </c>
      <c r="O160" s="137">
        <f t="shared" si="70"/>
        <v>0</v>
      </c>
      <c r="P160" s="34">
        <f>SUM(P161:P162)</f>
        <v>0</v>
      </c>
      <c r="Q160" s="147">
        <f>SUM(Q161:Q162)</f>
        <v>0</v>
      </c>
      <c r="R160" s="137">
        <f t="shared" si="71"/>
        <v>0</v>
      </c>
      <c r="S160" s="34">
        <f>SUM(S161:S162)</f>
        <v>0</v>
      </c>
      <c r="T160" s="147">
        <f>SUM(T161:T162)</f>
        <v>0</v>
      </c>
      <c r="U160" s="137">
        <f t="shared" si="72"/>
        <v>0</v>
      </c>
      <c r="V160" s="34">
        <f>SUM(V161:V162)</f>
        <v>0</v>
      </c>
      <c r="W160" s="147">
        <f>SUM(W161:W162)</f>
        <v>0</v>
      </c>
      <c r="X160" s="137">
        <f t="shared" si="73"/>
        <v>0</v>
      </c>
      <c r="Y160" s="34">
        <f>SUM(Y161:Y162)</f>
        <v>0</v>
      </c>
      <c r="Z160" s="147">
        <f>SUM(Z161:Z162)</f>
        <v>0</v>
      </c>
      <c r="AA160" s="137">
        <f t="shared" si="74"/>
        <v>0</v>
      </c>
      <c r="AB160" s="34">
        <f>SUM(AB161:AB162)</f>
        <v>0</v>
      </c>
      <c r="AC160" s="147">
        <f>SUM(AC161:AC162)</f>
        <v>0</v>
      </c>
      <c r="AD160" s="137">
        <f t="shared" si="75"/>
        <v>0</v>
      </c>
      <c r="AE160" s="34">
        <f>SUM(AE161:AE162)</f>
        <v>0</v>
      </c>
      <c r="AF160" s="147">
        <f>SUM(AF161:AF162)</f>
        <v>0</v>
      </c>
      <c r="AG160" s="137">
        <f t="shared" si="76"/>
        <v>0</v>
      </c>
      <c r="AH160" s="34">
        <f>SUM(AH161:AH162)</f>
        <v>0</v>
      </c>
      <c r="AI160" s="147">
        <f>SUM(AI161:AI162)</f>
        <v>0</v>
      </c>
      <c r="AJ160" s="137">
        <f t="shared" si="77"/>
        <v>0</v>
      </c>
      <c r="AK160" s="34">
        <f>SUM(AK161:AK162)</f>
        <v>0</v>
      </c>
      <c r="AL160" s="147">
        <f>SUM(AL161:AL162)</f>
        <v>0</v>
      </c>
      <c r="AM160" s="137">
        <f t="shared" si="78"/>
        <v>0</v>
      </c>
      <c r="AN160" s="34">
        <f>SUM(AN161:AN162)</f>
        <v>0</v>
      </c>
      <c r="AO160" s="147">
        <f>SUM(AO161:AO162)</f>
        <v>0</v>
      </c>
      <c r="AP160" s="137">
        <f t="shared" si="79"/>
        <v>0</v>
      </c>
      <c r="AQ160" s="207">
        <f t="shared" si="66"/>
        <v>0</v>
      </c>
      <c r="AR160" s="208">
        <f t="shared" si="66"/>
        <v>0</v>
      </c>
      <c r="AS160" s="209">
        <f t="shared" si="67"/>
        <v>0</v>
      </c>
    </row>
    <row r="161" spans="1:45" s="130" customFormat="1" x14ac:dyDescent="0.2">
      <c r="A161" s="230"/>
      <c r="D161" s="235" t="s">
        <v>131</v>
      </c>
      <c r="F161" s="231"/>
      <c r="G161" s="232"/>
      <c r="H161" s="233"/>
      <c r="I161" s="234">
        <f t="shared" si="68"/>
        <v>0</v>
      </c>
      <c r="J161" s="232"/>
      <c r="K161" s="233"/>
      <c r="L161" s="234">
        <f t="shared" si="69"/>
        <v>0</v>
      </c>
      <c r="M161" s="232"/>
      <c r="N161" s="233"/>
      <c r="O161" s="234">
        <f t="shared" si="70"/>
        <v>0</v>
      </c>
      <c r="P161" s="232"/>
      <c r="Q161" s="233"/>
      <c r="R161" s="234">
        <f t="shared" si="71"/>
        <v>0</v>
      </c>
      <c r="S161" s="232"/>
      <c r="T161" s="233"/>
      <c r="U161" s="234">
        <f t="shared" si="72"/>
        <v>0</v>
      </c>
      <c r="V161" s="232"/>
      <c r="W161" s="233"/>
      <c r="X161" s="234">
        <f t="shared" si="73"/>
        <v>0</v>
      </c>
      <c r="Y161" s="232"/>
      <c r="Z161" s="233"/>
      <c r="AA161" s="234">
        <f t="shared" si="74"/>
        <v>0</v>
      </c>
      <c r="AB161" s="232"/>
      <c r="AC161" s="233"/>
      <c r="AD161" s="234">
        <f t="shared" si="75"/>
        <v>0</v>
      </c>
      <c r="AE161" s="232"/>
      <c r="AF161" s="233"/>
      <c r="AG161" s="234">
        <f t="shared" si="76"/>
        <v>0</v>
      </c>
      <c r="AH161" s="232"/>
      <c r="AI161" s="233"/>
      <c r="AJ161" s="234">
        <f t="shared" si="77"/>
        <v>0</v>
      </c>
      <c r="AK161" s="232"/>
      <c r="AL161" s="233"/>
      <c r="AM161" s="234">
        <f t="shared" si="78"/>
        <v>0</v>
      </c>
      <c r="AN161" s="232"/>
      <c r="AO161" s="233"/>
      <c r="AP161" s="234">
        <f t="shared" si="79"/>
        <v>0</v>
      </c>
      <c r="AQ161" s="232">
        <f t="shared" si="66"/>
        <v>0</v>
      </c>
      <c r="AR161" s="233">
        <f t="shared" si="66"/>
        <v>0</v>
      </c>
      <c r="AS161" s="234">
        <f t="shared" si="67"/>
        <v>0</v>
      </c>
    </row>
    <row r="162" spans="1:45" s="130" customFormat="1" x14ac:dyDescent="0.2">
      <c r="A162" s="230"/>
      <c r="C162" s="366"/>
      <c r="D162" s="235" t="s">
        <v>132</v>
      </c>
      <c r="F162" s="231"/>
      <c r="G162" s="232"/>
      <c r="H162" s="233"/>
      <c r="I162" s="234">
        <f t="shared" si="68"/>
        <v>0</v>
      </c>
      <c r="J162" s="232"/>
      <c r="K162" s="233"/>
      <c r="L162" s="234">
        <f t="shared" si="69"/>
        <v>0</v>
      </c>
      <c r="M162" s="232"/>
      <c r="N162" s="233"/>
      <c r="O162" s="234">
        <f t="shared" si="70"/>
        <v>0</v>
      </c>
      <c r="P162" s="232"/>
      <c r="Q162" s="233"/>
      <c r="R162" s="234">
        <f t="shared" si="71"/>
        <v>0</v>
      </c>
      <c r="S162" s="232"/>
      <c r="T162" s="233"/>
      <c r="U162" s="234">
        <f t="shared" si="72"/>
        <v>0</v>
      </c>
      <c r="V162" s="232"/>
      <c r="W162" s="233"/>
      <c r="X162" s="234">
        <f t="shared" si="73"/>
        <v>0</v>
      </c>
      <c r="Y162" s="232"/>
      <c r="Z162" s="233"/>
      <c r="AA162" s="234">
        <f t="shared" si="74"/>
        <v>0</v>
      </c>
      <c r="AB162" s="232"/>
      <c r="AC162" s="233"/>
      <c r="AD162" s="234">
        <f t="shared" si="75"/>
        <v>0</v>
      </c>
      <c r="AE162" s="232"/>
      <c r="AF162" s="233"/>
      <c r="AG162" s="234">
        <f t="shared" si="76"/>
        <v>0</v>
      </c>
      <c r="AH162" s="232"/>
      <c r="AI162" s="233"/>
      <c r="AJ162" s="234">
        <f t="shared" si="77"/>
        <v>0</v>
      </c>
      <c r="AK162" s="232"/>
      <c r="AL162" s="233"/>
      <c r="AM162" s="234">
        <f t="shared" si="78"/>
        <v>0</v>
      </c>
      <c r="AN162" s="232"/>
      <c r="AO162" s="233"/>
      <c r="AP162" s="234">
        <f t="shared" si="79"/>
        <v>0</v>
      </c>
      <c r="AQ162" s="232">
        <f t="shared" si="66"/>
        <v>0</v>
      </c>
      <c r="AR162" s="233">
        <f t="shared" si="66"/>
        <v>0</v>
      </c>
      <c r="AS162" s="234">
        <f t="shared" si="67"/>
        <v>0</v>
      </c>
    </row>
    <row r="163" spans="1:45" s="146" customFormat="1" x14ac:dyDescent="0.2">
      <c r="A163" s="197"/>
      <c r="C163" s="167" t="s">
        <v>133</v>
      </c>
      <c r="F163" s="161"/>
      <c r="G163" s="34" t="e">
        <f>SUM(G164:G168)</f>
        <v>#DIV/0!</v>
      </c>
      <c r="H163" s="147">
        <f>SUM(H164:H168)</f>
        <v>0</v>
      </c>
      <c r="I163" s="137" t="e">
        <f t="shared" si="68"/>
        <v>#DIV/0!</v>
      </c>
      <c r="J163" s="34" t="e">
        <f>SUM(J164:J168)</f>
        <v>#DIV/0!</v>
      </c>
      <c r="K163" s="147">
        <f>SUM(K164:K168)</f>
        <v>0</v>
      </c>
      <c r="L163" s="137" t="e">
        <f t="shared" si="69"/>
        <v>#DIV/0!</v>
      </c>
      <c r="M163" s="34" t="e">
        <f>SUM(M164:M168)</f>
        <v>#DIV/0!</v>
      </c>
      <c r="N163" s="147">
        <f>SUM(N164:N168)</f>
        <v>0</v>
      </c>
      <c r="O163" s="137" t="e">
        <f t="shared" si="70"/>
        <v>#DIV/0!</v>
      </c>
      <c r="P163" s="34" t="e">
        <f>SUM(P164:P168)</f>
        <v>#DIV/0!</v>
      </c>
      <c r="Q163" s="147">
        <f>SUM(Q164:Q168)</f>
        <v>0</v>
      </c>
      <c r="R163" s="137" t="e">
        <f t="shared" si="71"/>
        <v>#DIV/0!</v>
      </c>
      <c r="S163" s="34" t="e">
        <f>SUM(S164:S168)</f>
        <v>#DIV/0!</v>
      </c>
      <c r="T163" s="147">
        <f>SUM(T164:T168)</f>
        <v>0</v>
      </c>
      <c r="U163" s="137" t="e">
        <f t="shared" si="72"/>
        <v>#DIV/0!</v>
      </c>
      <c r="V163" s="34" t="e">
        <f>SUM(V164:V168)</f>
        <v>#DIV/0!</v>
      </c>
      <c r="W163" s="147">
        <f>SUM(W164:W168)</f>
        <v>0</v>
      </c>
      <c r="X163" s="137" t="e">
        <f t="shared" si="73"/>
        <v>#DIV/0!</v>
      </c>
      <c r="Y163" s="34" t="e">
        <f>SUM(Y164:Y168)</f>
        <v>#DIV/0!</v>
      </c>
      <c r="Z163" s="147">
        <f>SUM(Z164:Z168)</f>
        <v>0</v>
      </c>
      <c r="AA163" s="137" t="e">
        <f t="shared" si="74"/>
        <v>#DIV/0!</v>
      </c>
      <c r="AB163" s="34" t="e">
        <f>SUM(AB164:AB168)</f>
        <v>#DIV/0!</v>
      </c>
      <c r="AC163" s="147">
        <f>SUM(AC164:AC168)</f>
        <v>0</v>
      </c>
      <c r="AD163" s="137" t="e">
        <f t="shared" si="75"/>
        <v>#DIV/0!</v>
      </c>
      <c r="AE163" s="34" t="e">
        <f>SUM(AE164:AE168)</f>
        <v>#DIV/0!</v>
      </c>
      <c r="AF163" s="147">
        <f>SUM(AF164:AF168)</f>
        <v>0</v>
      </c>
      <c r="AG163" s="137" t="e">
        <f t="shared" si="76"/>
        <v>#DIV/0!</v>
      </c>
      <c r="AH163" s="34" t="e">
        <f>SUM(AH164:AH168)</f>
        <v>#DIV/0!</v>
      </c>
      <c r="AI163" s="147">
        <f>SUM(AI164:AI168)</f>
        <v>0</v>
      </c>
      <c r="AJ163" s="137" t="e">
        <f t="shared" si="77"/>
        <v>#DIV/0!</v>
      </c>
      <c r="AK163" s="34" t="e">
        <f>SUM(AK164:AK168)</f>
        <v>#DIV/0!</v>
      </c>
      <c r="AL163" s="147">
        <f>SUM(AL164:AL168)</f>
        <v>0</v>
      </c>
      <c r="AM163" s="137" t="e">
        <f t="shared" si="78"/>
        <v>#DIV/0!</v>
      </c>
      <c r="AN163" s="34" t="e">
        <f>SUM(AN164:AN168)</f>
        <v>#DIV/0!</v>
      </c>
      <c r="AO163" s="147">
        <f>SUM(AO164:AO168)</f>
        <v>0</v>
      </c>
      <c r="AP163" s="137" t="e">
        <f t="shared" si="79"/>
        <v>#DIV/0!</v>
      </c>
      <c r="AQ163" s="207" t="e">
        <f t="shared" si="66"/>
        <v>#DIV/0!</v>
      </c>
      <c r="AR163" s="208">
        <f t="shared" si="66"/>
        <v>0</v>
      </c>
      <c r="AS163" s="209" t="e">
        <f t="shared" si="67"/>
        <v>#DIV/0!</v>
      </c>
    </row>
    <row r="164" spans="1:45" s="130" customFormat="1" x14ac:dyDescent="0.2">
      <c r="A164" s="230"/>
      <c r="C164" s="235"/>
      <c r="D164" s="130" t="s">
        <v>134</v>
      </c>
      <c r="F164" s="231"/>
      <c r="G164" s="232"/>
      <c r="H164" s="233"/>
      <c r="I164" s="234">
        <f t="shared" si="68"/>
        <v>0</v>
      </c>
      <c r="J164" s="232"/>
      <c r="K164" s="233"/>
      <c r="L164" s="234">
        <f t="shared" si="69"/>
        <v>0</v>
      </c>
      <c r="M164" s="232"/>
      <c r="N164" s="233"/>
      <c r="O164" s="234">
        <f t="shared" si="70"/>
        <v>0</v>
      </c>
      <c r="P164" s="232"/>
      <c r="Q164" s="233"/>
      <c r="R164" s="234">
        <f t="shared" si="71"/>
        <v>0</v>
      </c>
      <c r="S164" s="232"/>
      <c r="T164" s="233"/>
      <c r="U164" s="234">
        <f t="shared" si="72"/>
        <v>0</v>
      </c>
      <c r="V164" s="232"/>
      <c r="W164" s="233"/>
      <c r="X164" s="234">
        <f t="shared" si="73"/>
        <v>0</v>
      </c>
      <c r="Y164" s="232"/>
      <c r="Z164" s="233"/>
      <c r="AA164" s="234">
        <f t="shared" si="74"/>
        <v>0</v>
      </c>
      <c r="AB164" s="232"/>
      <c r="AC164" s="233"/>
      <c r="AD164" s="234">
        <f t="shared" si="75"/>
        <v>0</v>
      </c>
      <c r="AE164" s="232"/>
      <c r="AF164" s="233"/>
      <c r="AG164" s="234">
        <f t="shared" si="76"/>
        <v>0</v>
      </c>
      <c r="AH164" s="232"/>
      <c r="AI164" s="233"/>
      <c r="AJ164" s="234">
        <f t="shared" si="77"/>
        <v>0</v>
      </c>
      <c r="AK164" s="232"/>
      <c r="AL164" s="233"/>
      <c r="AM164" s="234">
        <f t="shared" si="78"/>
        <v>0</v>
      </c>
      <c r="AN164" s="232"/>
      <c r="AO164" s="233"/>
      <c r="AP164" s="234">
        <f t="shared" si="79"/>
        <v>0</v>
      </c>
      <c r="AQ164" s="232">
        <f t="shared" si="66"/>
        <v>0</v>
      </c>
      <c r="AR164" s="233">
        <f t="shared" si="66"/>
        <v>0</v>
      </c>
      <c r="AS164" s="234">
        <f t="shared" si="67"/>
        <v>0</v>
      </c>
    </row>
    <row r="165" spans="1:45" s="130" customFormat="1" x14ac:dyDescent="0.2">
      <c r="A165" s="230"/>
      <c r="D165" s="130" t="s">
        <v>135</v>
      </c>
      <c r="F165" s="231"/>
      <c r="G165" s="232"/>
      <c r="H165" s="233"/>
      <c r="I165" s="234">
        <f>G165-H165</f>
        <v>0</v>
      </c>
      <c r="J165" s="232"/>
      <c r="K165" s="233"/>
      <c r="L165" s="234">
        <f>J165-K165</f>
        <v>0</v>
      </c>
      <c r="M165" s="232"/>
      <c r="N165" s="233"/>
      <c r="O165" s="234">
        <f>M165-N165</f>
        <v>0</v>
      </c>
      <c r="P165" s="232"/>
      <c r="Q165" s="233"/>
      <c r="R165" s="234">
        <f>P165-Q165</f>
        <v>0</v>
      </c>
      <c r="S165" s="232"/>
      <c r="T165" s="233"/>
      <c r="U165" s="234">
        <f>S165-T165</f>
        <v>0</v>
      </c>
      <c r="V165" s="232"/>
      <c r="W165" s="233"/>
      <c r="X165" s="234">
        <f>V165-W165</f>
        <v>0</v>
      </c>
      <c r="Y165" s="232"/>
      <c r="Z165" s="233"/>
      <c r="AA165" s="234">
        <f>Y165-Z165</f>
        <v>0</v>
      </c>
      <c r="AB165" s="232"/>
      <c r="AC165" s="233"/>
      <c r="AD165" s="234">
        <f>AB165-AC165</f>
        <v>0</v>
      </c>
      <c r="AE165" s="232"/>
      <c r="AF165" s="233"/>
      <c r="AG165" s="234">
        <f>AE165-AF165</f>
        <v>0</v>
      </c>
      <c r="AH165" s="232"/>
      <c r="AI165" s="233"/>
      <c r="AJ165" s="234">
        <f>AH165-AI165</f>
        <v>0</v>
      </c>
      <c r="AK165" s="232"/>
      <c r="AL165" s="233"/>
      <c r="AM165" s="234">
        <f>AK165-AL165</f>
        <v>0</v>
      </c>
      <c r="AN165" s="232"/>
      <c r="AO165" s="233"/>
      <c r="AP165" s="234">
        <f>AN165-AO165</f>
        <v>0</v>
      </c>
      <c r="AQ165" s="232">
        <f t="shared" si="66"/>
        <v>0</v>
      </c>
      <c r="AR165" s="233">
        <f t="shared" si="66"/>
        <v>0</v>
      </c>
      <c r="AS165" s="234">
        <f t="shared" si="67"/>
        <v>0</v>
      </c>
    </row>
    <row r="166" spans="1:45" s="130" customFormat="1" ht="12.75" customHeight="1" x14ac:dyDescent="0.2">
      <c r="A166" s="230"/>
      <c r="D166" s="130" t="s">
        <v>136</v>
      </c>
      <c r="F166" s="231"/>
      <c r="G166" s="232"/>
      <c r="H166" s="233"/>
      <c r="I166" s="234">
        <f>G166-H166</f>
        <v>0</v>
      </c>
      <c r="J166" s="232"/>
      <c r="K166" s="233"/>
      <c r="L166" s="234">
        <f>J166-K166</f>
        <v>0</v>
      </c>
      <c r="M166" s="232"/>
      <c r="N166" s="233"/>
      <c r="O166" s="234">
        <f>M166-N166</f>
        <v>0</v>
      </c>
      <c r="P166" s="232"/>
      <c r="Q166" s="233"/>
      <c r="R166" s="234">
        <f>P166-Q166</f>
        <v>0</v>
      </c>
      <c r="S166" s="232"/>
      <c r="T166" s="233"/>
      <c r="U166" s="234">
        <f>S166-T166</f>
        <v>0</v>
      </c>
      <c r="V166" s="232"/>
      <c r="W166" s="233"/>
      <c r="X166" s="234">
        <f>V166-W166</f>
        <v>0</v>
      </c>
      <c r="Y166" s="232"/>
      <c r="Z166" s="233"/>
      <c r="AA166" s="234">
        <f>Y166-Z166</f>
        <v>0</v>
      </c>
      <c r="AB166" s="232"/>
      <c r="AC166" s="233"/>
      <c r="AD166" s="234">
        <f>AB166-AC166</f>
        <v>0</v>
      </c>
      <c r="AE166" s="232"/>
      <c r="AF166" s="233"/>
      <c r="AG166" s="234">
        <f>AE166-AF166</f>
        <v>0</v>
      </c>
      <c r="AH166" s="232"/>
      <c r="AI166" s="233"/>
      <c r="AJ166" s="234">
        <f>AH166-AI166</f>
        <v>0</v>
      </c>
      <c r="AK166" s="232"/>
      <c r="AL166" s="233"/>
      <c r="AM166" s="234">
        <f>AK166-AL166</f>
        <v>0</v>
      </c>
      <c r="AN166" s="232"/>
      <c r="AO166" s="233"/>
      <c r="AP166" s="234">
        <f>AN166-AO166</f>
        <v>0</v>
      </c>
      <c r="AQ166" s="232">
        <f t="shared" si="66"/>
        <v>0</v>
      </c>
      <c r="AR166" s="233">
        <f t="shared" si="66"/>
        <v>0</v>
      </c>
      <c r="AS166" s="234">
        <f t="shared" si="67"/>
        <v>0</v>
      </c>
    </row>
    <row r="167" spans="1:45" s="139" customFormat="1" x14ac:dyDescent="0.2">
      <c r="A167" s="237" t="s">
        <v>194</v>
      </c>
      <c r="D167" s="159" t="s">
        <v>137</v>
      </c>
      <c r="E167" s="159"/>
      <c r="F167" s="140"/>
      <c r="G167" s="122" t="e">
        <f>Наценка!G28</f>
        <v>#DIV/0!</v>
      </c>
      <c r="H167" s="141"/>
      <c r="I167" s="142"/>
      <c r="J167" s="122" t="e">
        <f>Наценка!H28</f>
        <v>#DIV/0!</v>
      </c>
      <c r="K167" s="141"/>
      <c r="L167" s="142"/>
      <c r="M167" s="122" t="e">
        <f>Наценка!I28</f>
        <v>#DIV/0!</v>
      </c>
      <c r="N167" s="141"/>
      <c r="O167" s="142"/>
      <c r="P167" s="122" t="e">
        <f>Наценка!J28</f>
        <v>#DIV/0!</v>
      </c>
      <c r="Q167" s="141"/>
      <c r="R167" s="142"/>
      <c r="S167" s="122" t="e">
        <f>Наценка!K28</f>
        <v>#DIV/0!</v>
      </c>
      <c r="T167" s="141"/>
      <c r="U167" s="142"/>
      <c r="V167" s="122" t="e">
        <f>Наценка!L28</f>
        <v>#DIV/0!</v>
      </c>
      <c r="W167" s="141"/>
      <c r="X167" s="142"/>
      <c r="Y167" s="122" t="e">
        <f>Наценка!M28</f>
        <v>#DIV/0!</v>
      </c>
      <c r="Z167" s="141"/>
      <c r="AA167" s="142"/>
      <c r="AB167" s="122" t="e">
        <f>Наценка!N28</f>
        <v>#DIV/0!</v>
      </c>
      <c r="AC167" s="141"/>
      <c r="AD167" s="142"/>
      <c r="AE167" s="122" t="e">
        <f>Наценка!O28</f>
        <v>#DIV/0!</v>
      </c>
      <c r="AF167" s="141"/>
      <c r="AG167" s="142"/>
      <c r="AH167" s="122" t="e">
        <f>Наценка!P28</f>
        <v>#DIV/0!</v>
      </c>
      <c r="AI167" s="141"/>
      <c r="AJ167" s="142"/>
      <c r="AK167" s="122" t="e">
        <f>Наценка!Q28</f>
        <v>#DIV/0!</v>
      </c>
      <c r="AL167" s="141"/>
      <c r="AM167" s="142"/>
      <c r="AN167" s="122" t="e">
        <f>Наценка!R28</f>
        <v>#DIV/0!</v>
      </c>
      <c r="AO167" s="141"/>
      <c r="AP167" s="142"/>
      <c r="AQ167" s="122" t="e">
        <f t="shared" si="66"/>
        <v>#DIV/0!</v>
      </c>
      <c r="AR167" s="141">
        <f t="shared" ref="AR167" si="80">H167+K167+N167+Q167+T167+W167+Z167+AC167+AF167+AI167+AL167+AO167</f>
        <v>0</v>
      </c>
      <c r="AS167" s="142">
        <f t="shared" ref="AS167" si="81">I167+L167+O167+R167+U167+X167+AA167+AD167+AG167+AJ167+AM167+AP167</f>
        <v>0</v>
      </c>
    </row>
    <row r="168" spans="1:45" s="130" customFormat="1" x14ac:dyDescent="0.2">
      <c r="A168" s="230"/>
      <c r="C168" s="366"/>
      <c r="D168" s="130" t="s">
        <v>138</v>
      </c>
      <c r="F168" s="231"/>
      <c r="G168" s="232"/>
      <c r="H168" s="233"/>
      <c r="I168" s="234">
        <f t="shared" si="68"/>
        <v>0</v>
      </c>
      <c r="J168" s="232"/>
      <c r="K168" s="233"/>
      <c r="L168" s="234">
        <f t="shared" si="69"/>
        <v>0</v>
      </c>
      <c r="M168" s="232"/>
      <c r="N168" s="233"/>
      <c r="O168" s="234">
        <f t="shared" si="70"/>
        <v>0</v>
      </c>
      <c r="P168" s="232"/>
      <c r="Q168" s="233"/>
      <c r="R168" s="234">
        <f t="shared" si="71"/>
        <v>0</v>
      </c>
      <c r="S168" s="232"/>
      <c r="T168" s="233"/>
      <c r="U168" s="234">
        <f t="shared" si="72"/>
        <v>0</v>
      </c>
      <c r="V168" s="232"/>
      <c r="W168" s="233"/>
      <c r="X168" s="234">
        <f t="shared" si="73"/>
        <v>0</v>
      </c>
      <c r="Y168" s="232"/>
      <c r="Z168" s="233"/>
      <c r="AA168" s="234">
        <f t="shared" si="74"/>
        <v>0</v>
      </c>
      <c r="AB168" s="232"/>
      <c r="AC168" s="233"/>
      <c r="AD168" s="234">
        <f t="shared" si="75"/>
        <v>0</v>
      </c>
      <c r="AE168" s="232"/>
      <c r="AF168" s="233"/>
      <c r="AG168" s="234">
        <f t="shared" si="76"/>
        <v>0</v>
      </c>
      <c r="AH168" s="232"/>
      <c r="AI168" s="233"/>
      <c r="AJ168" s="234">
        <f t="shared" si="77"/>
        <v>0</v>
      </c>
      <c r="AK168" s="232"/>
      <c r="AL168" s="233"/>
      <c r="AM168" s="234">
        <f t="shared" si="78"/>
        <v>0</v>
      </c>
      <c r="AN168" s="232"/>
      <c r="AO168" s="233"/>
      <c r="AP168" s="234">
        <f t="shared" si="79"/>
        <v>0</v>
      </c>
      <c r="AQ168" s="232">
        <f t="shared" si="66"/>
        <v>0</v>
      </c>
      <c r="AR168" s="233">
        <f t="shared" si="66"/>
        <v>0</v>
      </c>
      <c r="AS168" s="234">
        <f t="shared" si="67"/>
        <v>0</v>
      </c>
    </row>
    <row r="169" spans="1:45" s="146" customFormat="1" x14ac:dyDescent="0.2">
      <c r="A169" s="197"/>
      <c r="C169" s="167" t="s">
        <v>139</v>
      </c>
      <c r="D169" s="167"/>
      <c r="F169" s="161"/>
      <c r="G169" s="34"/>
      <c r="H169" s="147"/>
      <c r="I169" s="137">
        <f t="shared" si="68"/>
        <v>0</v>
      </c>
      <c r="J169" s="34"/>
      <c r="K169" s="147"/>
      <c r="L169" s="137">
        <f t="shared" si="69"/>
        <v>0</v>
      </c>
      <c r="M169" s="34"/>
      <c r="N169" s="147"/>
      <c r="O169" s="137">
        <f t="shared" si="70"/>
        <v>0</v>
      </c>
      <c r="P169" s="34"/>
      <c r="Q169" s="147"/>
      <c r="R169" s="137">
        <f t="shared" si="71"/>
        <v>0</v>
      </c>
      <c r="S169" s="34"/>
      <c r="T169" s="147"/>
      <c r="U169" s="137">
        <f t="shared" si="72"/>
        <v>0</v>
      </c>
      <c r="V169" s="34"/>
      <c r="W169" s="147"/>
      <c r="X169" s="137">
        <f t="shared" si="73"/>
        <v>0</v>
      </c>
      <c r="Y169" s="34"/>
      <c r="Z169" s="147"/>
      <c r="AA169" s="137">
        <f t="shared" si="74"/>
        <v>0</v>
      </c>
      <c r="AB169" s="34"/>
      <c r="AC169" s="147"/>
      <c r="AD169" s="137">
        <f t="shared" si="75"/>
        <v>0</v>
      </c>
      <c r="AE169" s="34"/>
      <c r="AF169" s="147"/>
      <c r="AG169" s="137">
        <f t="shared" si="76"/>
        <v>0</v>
      </c>
      <c r="AH169" s="34"/>
      <c r="AI169" s="147"/>
      <c r="AJ169" s="137">
        <f t="shared" si="77"/>
        <v>0</v>
      </c>
      <c r="AK169" s="34"/>
      <c r="AL169" s="147"/>
      <c r="AM169" s="137">
        <f t="shared" si="78"/>
        <v>0</v>
      </c>
      <c r="AN169" s="34"/>
      <c r="AO169" s="147"/>
      <c r="AP169" s="137">
        <f t="shared" si="79"/>
        <v>0</v>
      </c>
      <c r="AQ169" s="207">
        <f t="shared" si="66"/>
        <v>0</v>
      </c>
      <c r="AR169" s="208">
        <f t="shared" si="66"/>
        <v>0</v>
      </c>
      <c r="AS169" s="209">
        <f t="shared" si="67"/>
        <v>0</v>
      </c>
    </row>
    <row r="170" spans="1:45" x14ac:dyDescent="0.2">
      <c r="A170" s="194"/>
      <c r="C170" s="160"/>
      <c r="D170" s="160"/>
      <c r="F170" s="126"/>
      <c r="G170" s="143"/>
      <c r="H170" s="144"/>
      <c r="I170" s="145">
        <f t="shared" si="68"/>
        <v>0</v>
      </c>
      <c r="J170" s="143"/>
      <c r="K170" s="144"/>
      <c r="L170" s="145">
        <f t="shared" si="69"/>
        <v>0</v>
      </c>
      <c r="M170" s="143"/>
      <c r="N170" s="144"/>
      <c r="O170" s="145">
        <f t="shared" si="70"/>
        <v>0</v>
      </c>
      <c r="P170" s="143"/>
      <c r="Q170" s="144"/>
      <c r="R170" s="145">
        <f t="shared" si="71"/>
        <v>0</v>
      </c>
      <c r="S170" s="143"/>
      <c r="T170" s="144"/>
      <c r="U170" s="145">
        <f t="shared" si="72"/>
        <v>0</v>
      </c>
      <c r="V170" s="143"/>
      <c r="W170" s="144"/>
      <c r="X170" s="145">
        <f t="shared" si="73"/>
        <v>0</v>
      </c>
      <c r="Y170" s="143"/>
      <c r="Z170" s="144"/>
      <c r="AA170" s="145">
        <f t="shared" si="74"/>
        <v>0</v>
      </c>
      <c r="AB170" s="143"/>
      <c r="AC170" s="144"/>
      <c r="AD170" s="145">
        <f t="shared" si="75"/>
        <v>0</v>
      </c>
      <c r="AE170" s="143"/>
      <c r="AF170" s="144"/>
      <c r="AG170" s="145">
        <f t="shared" si="76"/>
        <v>0</v>
      </c>
      <c r="AH170" s="143"/>
      <c r="AI170" s="144"/>
      <c r="AJ170" s="145">
        <f t="shared" si="77"/>
        <v>0</v>
      </c>
      <c r="AK170" s="143"/>
      <c r="AL170" s="144"/>
      <c r="AM170" s="145">
        <f t="shared" si="78"/>
        <v>0</v>
      </c>
      <c r="AN170" s="143"/>
      <c r="AO170" s="144"/>
      <c r="AP170" s="145">
        <f t="shared" si="79"/>
        <v>0</v>
      </c>
      <c r="AQ170" s="210">
        <f t="shared" si="66"/>
        <v>0</v>
      </c>
      <c r="AR170" s="211">
        <f t="shared" si="66"/>
        <v>0</v>
      </c>
      <c r="AS170" s="212">
        <f t="shared" si="67"/>
        <v>0</v>
      </c>
    </row>
    <row r="171" spans="1:45" s="146" customFormat="1" x14ac:dyDescent="0.2">
      <c r="A171" s="197"/>
      <c r="B171" s="146" t="s">
        <v>140</v>
      </c>
      <c r="F171" s="161"/>
      <c r="G171" s="34">
        <f>G172+G173+G174+G175+G176+G179+G180+G181</f>
        <v>0</v>
      </c>
      <c r="H171" s="147">
        <f>H172+H173+H174+H175+H176+H179+H180+H181</f>
        <v>0</v>
      </c>
      <c r="I171" s="137">
        <f t="shared" si="68"/>
        <v>0</v>
      </c>
      <c r="J171" s="34">
        <f>J172+J173+J174+J175+J176+J179+J180+J181</f>
        <v>0</v>
      </c>
      <c r="K171" s="147">
        <f>K172+K173+K174+K175+K176+K179+K180+K181</f>
        <v>0</v>
      </c>
      <c r="L171" s="137">
        <f t="shared" si="69"/>
        <v>0</v>
      </c>
      <c r="M171" s="34">
        <f>M172+M173+M174+M175+M176+M179+M180+M181</f>
        <v>0</v>
      </c>
      <c r="N171" s="147">
        <f>N172+N173+N174+N175+N176+N179+N180+N181</f>
        <v>0</v>
      </c>
      <c r="O171" s="137">
        <f t="shared" si="70"/>
        <v>0</v>
      </c>
      <c r="P171" s="34">
        <f>P172+P173+P174+P175+P176+P179+P180+P181</f>
        <v>0</v>
      </c>
      <c r="Q171" s="147">
        <f>Q172+Q173+Q174+Q175+Q176+Q179+Q180+Q181</f>
        <v>0</v>
      </c>
      <c r="R171" s="137">
        <f t="shared" si="71"/>
        <v>0</v>
      </c>
      <c r="S171" s="34">
        <f>S172+S173+S174+S175+S176+S179+S180+S181</f>
        <v>0</v>
      </c>
      <c r="T171" s="147">
        <f>T172+T173+T174+T175+T176+T179+T180+T181</f>
        <v>0</v>
      </c>
      <c r="U171" s="137">
        <f t="shared" si="72"/>
        <v>0</v>
      </c>
      <c r="V171" s="34">
        <f>V172+V173+V174+V175+V176+V179+V180+V181</f>
        <v>0</v>
      </c>
      <c r="W171" s="147">
        <f>W172+W173+W174+W175+W176+W179+W180+W181</f>
        <v>0</v>
      </c>
      <c r="X171" s="137">
        <f t="shared" si="73"/>
        <v>0</v>
      </c>
      <c r="Y171" s="34">
        <f>Y172+Y173+Y174+Y175+Y176+Y179+Y180+Y181</f>
        <v>0</v>
      </c>
      <c r="Z171" s="147">
        <f>Z172+Z173+Z174+Z175+Z176+Z179+Z180+Z181</f>
        <v>0</v>
      </c>
      <c r="AA171" s="137">
        <f t="shared" si="74"/>
        <v>0</v>
      </c>
      <c r="AB171" s="34">
        <f>AB172+AB173+AB174+AB175+AB176+AB179+AB180+AB181</f>
        <v>0</v>
      </c>
      <c r="AC171" s="147">
        <f>AC172+AC173+AC174+AC175+AC176+AC179+AC180+AC181</f>
        <v>0</v>
      </c>
      <c r="AD171" s="137">
        <f t="shared" si="75"/>
        <v>0</v>
      </c>
      <c r="AE171" s="34">
        <f>AE172+AE173+AE174+AE175+AE176+AE179+AE180+AE181</f>
        <v>0</v>
      </c>
      <c r="AF171" s="147">
        <f>AF172+AF173+AF174+AF175+AF176+AF179+AF180+AF181</f>
        <v>0</v>
      </c>
      <c r="AG171" s="137">
        <f t="shared" si="76"/>
        <v>0</v>
      </c>
      <c r="AH171" s="34">
        <f>AH172+AH173+AH174+AH175+AH176+AH179+AH180+AH181</f>
        <v>0</v>
      </c>
      <c r="AI171" s="147">
        <f>AI172+AI173+AI174+AI175+AI176+AI179+AI180+AI181</f>
        <v>0</v>
      </c>
      <c r="AJ171" s="137">
        <f t="shared" si="77"/>
        <v>0</v>
      </c>
      <c r="AK171" s="34">
        <f>AK172+AK173+AK174+AK175+AK176+AK179+AK180+AK181</f>
        <v>0</v>
      </c>
      <c r="AL171" s="147">
        <f>AL172+AL173+AL174+AL175+AL176+AL179+AL180+AL181</f>
        <v>0</v>
      </c>
      <c r="AM171" s="137">
        <f t="shared" si="78"/>
        <v>0</v>
      </c>
      <c r="AN171" s="34">
        <f>AN172+AN173+AN174+AN175+AN176+AN179+AN180+AN181</f>
        <v>0</v>
      </c>
      <c r="AO171" s="147">
        <f>AO172+AO173+AO174+AO175+AO176+AO179+AO180+AO181</f>
        <v>0</v>
      </c>
      <c r="AP171" s="137">
        <f t="shared" si="79"/>
        <v>0</v>
      </c>
      <c r="AQ171" s="207">
        <f t="shared" si="66"/>
        <v>0</v>
      </c>
      <c r="AR171" s="208">
        <f t="shared" si="66"/>
        <v>0</v>
      </c>
      <c r="AS171" s="209">
        <f t="shared" si="67"/>
        <v>0</v>
      </c>
    </row>
    <row r="172" spans="1:45" x14ac:dyDescent="0.2">
      <c r="A172" s="194"/>
      <c r="C172" s="124" t="s">
        <v>141</v>
      </c>
      <c r="F172" s="126"/>
      <c r="G172" s="143"/>
      <c r="H172" s="144"/>
      <c r="I172" s="145">
        <f t="shared" si="68"/>
        <v>0</v>
      </c>
      <c r="J172" s="143"/>
      <c r="K172" s="144"/>
      <c r="L172" s="145">
        <f t="shared" si="69"/>
        <v>0</v>
      </c>
      <c r="M172" s="143"/>
      <c r="N172" s="144"/>
      <c r="O172" s="145">
        <f t="shared" si="70"/>
        <v>0</v>
      </c>
      <c r="P172" s="143"/>
      <c r="Q172" s="144"/>
      <c r="R172" s="145">
        <f t="shared" si="71"/>
        <v>0</v>
      </c>
      <c r="S172" s="143"/>
      <c r="T172" s="144"/>
      <c r="U172" s="145">
        <f t="shared" si="72"/>
        <v>0</v>
      </c>
      <c r="V172" s="143"/>
      <c r="W172" s="144"/>
      <c r="X172" s="145">
        <f t="shared" si="73"/>
        <v>0</v>
      </c>
      <c r="Y172" s="143"/>
      <c r="Z172" s="144"/>
      <c r="AA172" s="145">
        <f t="shared" si="74"/>
        <v>0</v>
      </c>
      <c r="AB172" s="143"/>
      <c r="AC172" s="144"/>
      <c r="AD172" s="145">
        <f t="shared" si="75"/>
        <v>0</v>
      </c>
      <c r="AE172" s="143"/>
      <c r="AF172" s="144"/>
      <c r="AG172" s="145">
        <f t="shared" si="76"/>
        <v>0</v>
      </c>
      <c r="AH172" s="143"/>
      <c r="AI172" s="144"/>
      <c r="AJ172" s="145">
        <f t="shared" si="77"/>
        <v>0</v>
      </c>
      <c r="AK172" s="143"/>
      <c r="AL172" s="144"/>
      <c r="AM172" s="145">
        <f t="shared" si="78"/>
        <v>0</v>
      </c>
      <c r="AN172" s="143"/>
      <c r="AO172" s="144"/>
      <c r="AP172" s="145">
        <f t="shared" si="79"/>
        <v>0</v>
      </c>
      <c r="AQ172" s="210">
        <f t="shared" si="66"/>
        <v>0</v>
      </c>
      <c r="AR172" s="211">
        <f t="shared" si="66"/>
        <v>0</v>
      </c>
      <c r="AS172" s="212">
        <f t="shared" si="67"/>
        <v>0</v>
      </c>
    </row>
    <row r="173" spans="1:45" x14ac:dyDescent="0.2">
      <c r="A173" s="194"/>
      <c r="C173" s="124" t="s">
        <v>142</v>
      </c>
      <c r="F173" s="126"/>
      <c r="G173" s="143"/>
      <c r="H173" s="144"/>
      <c r="I173" s="145">
        <f t="shared" si="68"/>
        <v>0</v>
      </c>
      <c r="J173" s="143"/>
      <c r="K173" s="144"/>
      <c r="L173" s="145">
        <f t="shared" si="69"/>
        <v>0</v>
      </c>
      <c r="M173" s="143"/>
      <c r="N173" s="144"/>
      <c r="O173" s="145">
        <f t="shared" si="70"/>
        <v>0</v>
      </c>
      <c r="P173" s="143"/>
      <c r="Q173" s="144"/>
      <c r="R173" s="145">
        <f t="shared" si="71"/>
        <v>0</v>
      </c>
      <c r="S173" s="143"/>
      <c r="T173" s="144"/>
      <c r="U173" s="145">
        <f t="shared" si="72"/>
        <v>0</v>
      </c>
      <c r="V173" s="143"/>
      <c r="W173" s="144"/>
      <c r="X173" s="145">
        <f t="shared" si="73"/>
        <v>0</v>
      </c>
      <c r="Y173" s="143"/>
      <c r="Z173" s="144"/>
      <c r="AA173" s="145">
        <f t="shared" si="74"/>
        <v>0</v>
      </c>
      <c r="AB173" s="143"/>
      <c r="AC173" s="144"/>
      <c r="AD173" s="145">
        <f t="shared" si="75"/>
        <v>0</v>
      </c>
      <c r="AE173" s="143"/>
      <c r="AF173" s="144"/>
      <c r="AG173" s="145">
        <f t="shared" si="76"/>
        <v>0</v>
      </c>
      <c r="AH173" s="143"/>
      <c r="AI173" s="144"/>
      <c r="AJ173" s="145">
        <f t="shared" si="77"/>
        <v>0</v>
      </c>
      <c r="AK173" s="143"/>
      <c r="AL173" s="144"/>
      <c r="AM173" s="145">
        <f t="shared" si="78"/>
        <v>0</v>
      </c>
      <c r="AN173" s="143"/>
      <c r="AO173" s="144"/>
      <c r="AP173" s="145">
        <f t="shared" si="79"/>
        <v>0</v>
      </c>
      <c r="AQ173" s="210">
        <f t="shared" si="66"/>
        <v>0</v>
      </c>
      <c r="AR173" s="211">
        <f t="shared" si="66"/>
        <v>0</v>
      </c>
      <c r="AS173" s="212">
        <f t="shared" si="67"/>
        <v>0</v>
      </c>
    </row>
    <row r="174" spans="1:45" x14ac:dyDescent="0.2">
      <c r="A174" s="194"/>
      <c r="C174" s="124" t="s">
        <v>143</v>
      </c>
      <c r="F174" s="126"/>
      <c r="G174" s="143"/>
      <c r="H174" s="144"/>
      <c r="I174" s="145">
        <f t="shared" si="68"/>
        <v>0</v>
      </c>
      <c r="J174" s="143"/>
      <c r="K174" s="144"/>
      <c r="L174" s="145">
        <f t="shared" si="69"/>
        <v>0</v>
      </c>
      <c r="M174" s="143"/>
      <c r="N174" s="144"/>
      <c r="O174" s="145">
        <f t="shared" si="70"/>
        <v>0</v>
      </c>
      <c r="P174" s="143"/>
      <c r="Q174" s="144"/>
      <c r="R174" s="145">
        <f t="shared" si="71"/>
        <v>0</v>
      </c>
      <c r="S174" s="143"/>
      <c r="T174" s="144"/>
      <c r="U174" s="145">
        <f t="shared" si="72"/>
        <v>0</v>
      </c>
      <c r="V174" s="143"/>
      <c r="W174" s="144"/>
      <c r="X174" s="145">
        <f t="shared" si="73"/>
        <v>0</v>
      </c>
      <c r="Y174" s="143"/>
      <c r="Z174" s="144"/>
      <c r="AA174" s="145">
        <f t="shared" si="74"/>
        <v>0</v>
      </c>
      <c r="AB174" s="143"/>
      <c r="AC174" s="144"/>
      <c r="AD174" s="145">
        <f t="shared" si="75"/>
        <v>0</v>
      </c>
      <c r="AE174" s="143"/>
      <c r="AF174" s="144"/>
      <c r="AG174" s="145">
        <f t="shared" si="76"/>
        <v>0</v>
      </c>
      <c r="AH174" s="143"/>
      <c r="AI174" s="144"/>
      <c r="AJ174" s="145">
        <f t="shared" si="77"/>
        <v>0</v>
      </c>
      <c r="AK174" s="143"/>
      <c r="AL174" s="144"/>
      <c r="AM174" s="145">
        <f t="shared" si="78"/>
        <v>0</v>
      </c>
      <c r="AN174" s="143"/>
      <c r="AO174" s="144"/>
      <c r="AP174" s="145">
        <f t="shared" si="79"/>
        <v>0</v>
      </c>
      <c r="AQ174" s="210">
        <f t="shared" si="66"/>
        <v>0</v>
      </c>
      <c r="AR174" s="211">
        <f t="shared" si="66"/>
        <v>0</v>
      </c>
      <c r="AS174" s="212">
        <f t="shared" si="67"/>
        <v>0</v>
      </c>
    </row>
    <row r="175" spans="1:45" x14ac:dyDescent="0.2">
      <c r="A175" s="194"/>
      <c r="C175" s="124" t="s">
        <v>144</v>
      </c>
      <c r="F175" s="126"/>
      <c r="G175" s="143"/>
      <c r="H175" s="144"/>
      <c r="I175" s="145">
        <f t="shared" si="68"/>
        <v>0</v>
      </c>
      <c r="J175" s="143"/>
      <c r="K175" s="144"/>
      <c r="L175" s="145">
        <f t="shared" si="69"/>
        <v>0</v>
      </c>
      <c r="M175" s="143"/>
      <c r="N175" s="144"/>
      <c r="O175" s="145">
        <f t="shared" si="70"/>
        <v>0</v>
      </c>
      <c r="P175" s="143"/>
      <c r="Q175" s="144"/>
      <c r="R175" s="145">
        <f t="shared" si="71"/>
        <v>0</v>
      </c>
      <c r="S175" s="143"/>
      <c r="T175" s="144"/>
      <c r="U175" s="145">
        <f t="shared" si="72"/>
        <v>0</v>
      </c>
      <c r="V175" s="143"/>
      <c r="W175" s="144"/>
      <c r="X175" s="145">
        <f t="shared" si="73"/>
        <v>0</v>
      </c>
      <c r="Y175" s="143"/>
      <c r="Z175" s="144"/>
      <c r="AA175" s="145">
        <f t="shared" si="74"/>
        <v>0</v>
      </c>
      <c r="AB175" s="143"/>
      <c r="AC175" s="144"/>
      <c r="AD175" s="145">
        <f t="shared" si="75"/>
        <v>0</v>
      </c>
      <c r="AE175" s="143"/>
      <c r="AF175" s="144"/>
      <c r="AG175" s="145">
        <f t="shared" si="76"/>
        <v>0</v>
      </c>
      <c r="AH175" s="143"/>
      <c r="AI175" s="144"/>
      <c r="AJ175" s="145">
        <f t="shared" si="77"/>
        <v>0</v>
      </c>
      <c r="AK175" s="143"/>
      <c r="AL175" s="144"/>
      <c r="AM175" s="145">
        <f t="shared" si="78"/>
        <v>0</v>
      </c>
      <c r="AN175" s="143"/>
      <c r="AO175" s="144"/>
      <c r="AP175" s="145">
        <f t="shared" si="79"/>
        <v>0</v>
      </c>
      <c r="AQ175" s="210">
        <f t="shared" si="66"/>
        <v>0</v>
      </c>
      <c r="AR175" s="211">
        <f t="shared" si="66"/>
        <v>0</v>
      </c>
      <c r="AS175" s="212">
        <f t="shared" si="67"/>
        <v>0</v>
      </c>
    </row>
    <row r="176" spans="1:45" x14ac:dyDescent="0.2">
      <c r="A176" s="194"/>
      <c r="C176" s="124" t="s">
        <v>145</v>
      </c>
      <c r="F176" s="126"/>
      <c r="G176" s="143">
        <f>G177+G178</f>
        <v>0</v>
      </c>
      <c r="H176" s="144">
        <f>H177+H178</f>
        <v>0</v>
      </c>
      <c r="I176" s="145">
        <f t="shared" si="68"/>
        <v>0</v>
      </c>
      <c r="J176" s="143">
        <f>J177+J178</f>
        <v>0</v>
      </c>
      <c r="K176" s="144">
        <f>K177+K178</f>
        <v>0</v>
      </c>
      <c r="L176" s="145">
        <f t="shared" si="69"/>
        <v>0</v>
      </c>
      <c r="M176" s="143">
        <f>M177+M178</f>
        <v>0</v>
      </c>
      <c r="N176" s="144">
        <f>N177+N178</f>
        <v>0</v>
      </c>
      <c r="O176" s="145">
        <f t="shared" si="70"/>
        <v>0</v>
      </c>
      <c r="P176" s="143">
        <f>P177+P178</f>
        <v>0</v>
      </c>
      <c r="Q176" s="144">
        <f>Q177+Q178</f>
        <v>0</v>
      </c>
      <c r="R176" s="145">
        <f t="shared" si="71"/>
        <v>0</v>
      </c>
      <c r="S176" s="143">
        <f>S177+S178</f>
        <v>0</v>
      </c>
      <c r="T176" s="144">
        <f>T177+T178</f>
        <v>0</v>
      </c>
      <c r="U176" s="145">
        <f t="shared" si="72"/>
        <v>0</v>
      </c>
      <c r="V176" s="143">
        <f>V177+V178</f>
        <v>0</v>
      </c>
      <c r="W176" s="144">
        <f>W177+W178</f>
        <v>0</v>
      </c>
      <c r="X176" s="145">
        <f t="shared" si="73"/>
        <v>0</v>
      </c>
      <c r="Y176" s="143">
        <f>Y177+Y178</f>
        <v>0</v>
      </c>
      <c r="Z176" s="144">
        <f>Z177+Z178</f>
        <v>0</v>
      </c>
      <c r="AA176" s="145">
        <f t="shared" si="74"/>
        <v>0</v>
      </c>
      <c r="AB176" s="143">
        <f>AB177+AB178</f>
        <v>0</v>
      </c>
      <c r="AC176" s="144">
        <f>AC177+AC178</f>
        <v>0</v>
      </c>
      <c r="AD176" s="145">
        <f t="shared" si="75"/>
        <v>0</v>
      </c>
      <c r="AE176" s="143">
        <f>AE177+AE178</f>
        <v>0</v>
      </c>
      <c r="AF176" s="144">
        <f>AF177+AF178</f>
        <v>0</v>
      </c>
      <c r="AG176" s="145">
        <f t="shared" si="76"/>
        <v>0</v>
      </c>
      <c r="AH176" s="143">
        <f>AH177+AH178</f>
        <v>0</v>
      </c>
      <c r="AI176" s="144">
        <f>AI177+AI178</f>
        <v>0</v>
      </c>
      <c r="AJ176" s="145">
        <f t="shared" si="77"/>
        <v>0</v>
      </c>
      <c r="AK176" s="143">
        <f>AK177+AK178</f>
        <v>0</v>
      </c>
      <c r="AL176" s="144">
        <f>AL177+AL178</f>
        <v>0</v>
      </c>
      <c r="AM176" s="145">
        <f t="shared" si="78"/>
        <v>0</v>
      </c>
      <c r="AN176" s="143">
        <f>AN177+AN178</f>
        <v>0</v>
      </c>
      <c r="AO176" s="144">
        <f>AO177+AO178</f>
        <v>0</v>
      </c>
      <c r="AP176" s="145">
        <f t="shared" si="79"/>
        <v>0</v>
      </c>
      <c r="AQ176" s="210">
        <f t="shared" si="66"/>
        <v>0</v>
      </c>
      <c r="AR176" s="211">
        <f t="shared" si="66"/>
        <v>0</v>
      </c>
      <c r="AS176" s="212">
        <f t="shared" si="67"/>
        <v>0</v>
      </c>
    </row>
    <row r="177" spans="1:45" s="130" customFormat="1" x14ac:dyDescent="0.2">
      <c r="A177" s="230"/>
      <c r="D177" s="130" t="s">
        <v>146</v>
      </c>
      <c r="F177" s="231"/>
      <c r="G177" s="232"/>
      <c r="H177" s="233"/>
      <c r="I177" s="234">
        <f t="shared" si="68"/>
        <v>0</v>
      </c>
      <c r="J177" s="232"/>
      <c r="K177" s="233"/>
      <c r="L177" s="234">
        <f t="shared" si="69"/>
        <v>0</v>
      </c>
      <c r="M177" s="232"/>
      <c r="N177" s="233"/>
      <c r="O177" s="234">
        <f t="shared" si="70"/>
        <v>0</v>
      </c>
      <c r="P177" s="232"/>
      <c r="Q177" s="233"/>
      <c r="R177" s="234">
        <f t="shared" si="71"/>
        <v>0</v>
      </c>
      <c r="S177" s="232"/>
      <c r="T177" s="233"/>
      <c r="U177" s="234">
        <f t="shared" si="72"/>
        <v>0</v>
      </c>
      <c r="V177" s="232"/>
      <c r="W177" s="233"/>
      <c r="X177" s="234">
        <f t="shared" si="73"/>
        <v>0</v>
      </c>
      <c r="Y177" s="232"/>
      <c r="Z177" s="233"/>
      <c r="AA177" s="234">
        <f t="shared" si="74"/>
        <v>0</v>
      </c>
      <c r="AB177" s="232"/>
      <c r="AC177" s="233"/>
      <c r="AD177" s="234">
        <f t="shared" si="75"/>
        <v>0</v>
      </c>
      <c r="AE177" s="232"/>
      <c r="AF177" s="233"/>
      <c r="AG177" s="234">
        <f t="shared" si="76"/>
        <v>0</v>
      </c>
      <c r="AH177" s="232"/>
      <c r="AI177" s="233"/>
      <c r="AJ177" s="234">
        <f t="shared" si="77"/>
        <v>0</v>
      </c>
      <c r="AK177" s="232"/>
      <c r="AL177" s="233"/>
      <c r="AM177" s="234">
        <f t="shared" si="78"/>
        <v>0</v>
      </c>
      <c r="AN177" s="232"/>
      <c r="AO177" s="233"/>
      <c r="AP177" s="234">
        <f t="shared" si="79"/>
        <v>0</v>
      </c>
      <c r="AQ177" s="232">
        <f t="shared" si="66"/>
        <v>0</v>
      </c>
      <c r="AR177" s="233">
        <f t="shared" si="66"/>
        <v>0</v>
      </c>
      <c r="AS177" s="234">
        <f t="shared" si="67"/>
        <v>0</v>
      </c>
    </row>
    <row r="178" spans="1:45" x14ac:dyDescent="0.2">
      <c r="A178" s="194"/>
      <c r="D178" s="124" t="s">
        <v>147</v>
      </c>
      <c r="F178" s="126"/>
      <c r="G178" s="143"/>
      <c r="H178" s="144"/>
      <c r="I178" s="145">
        <f t="shared" si="68"/>
        <v>0</v>
      </c>
      <c r="J178" s="143"/>
      <c r="K178" s="144"/>
      <c r="L178" s="145">
        <f t="shared" si="69"/>
        <v>0</v>
      </c>
      <c r="M178" s="143"/>
      <c r="N178" s="144"/>
      <c r="O178" s="145">
        <f t="shared" si="70"/>
        <v>0</v>
      </c>
      <c r="P178" s="143"/>
      <c r="Q178" s="144"/>
      <c r="R178" s="145">
        <f t="shared" si="71"/>
        <v>0</v>
      </c>
      <c r="S178" s="143"/>
      <c r="T178" s="144"/>
      <c r="U178" s="145">
        <f t="shared" si="72"/>
        <v>0</v>
      </c>
      <c r="V178" s="143"/>
      <c r="W178" s="144"/>
      <c r="X178" s="145">
        <f t="shared" si="73"/>
        <v>0</v>
      </c>
      <c r="Y178" s="143"/>
      <c r="Z178" s="144"/>
      <c r="AA178" s="145">
        <f t="shared" si="74"/>
        <v>0</v>
      </c>
      <c r="AB178" s="143"/>
      <c r="AC178" s="144"/>
      <c r="AD178" s="145">
        <f t="shared" si="75"/>
        <v>0</v>
      </c>
      <c r="AE178" s="143"/>
      <c r="AF178" s="144"/>
      <c r="AG178" s="145">
        <f t="shared" si="76"/>
        <v>0</v>
      </c>
      <c r="AH178" s="143"/>
      <c r="AI178" s="144"/>
      <c r="AJ178" s="145">
        <f t="shared" si="77"/>
        <v>0</v>
      </c>
      <c r="AK178" s="143"/>
      <c r="AL178" s="144"/>
      <c r="AM178" s="145">
        <f t="shared" si="78"/>
        <v>0</v>
      </c>
      <c r="AN178" s="143"/>
      <c r="AO178" s="144"/>
      <c r="AP178" s="145">
        <f t="shared" si="79"/>
        <v>0</v>
      </c>
      <c r="AQ178" s="210">
        <f t="shared" si="66"/>
        <v>0</v>
      </c>
      <c r="AR178" s="211">
        <f t="shared" si="66"/>
        <v>0</v>
      </c>
      <c r="AS178" s="212">
        <f t="shared" si="67"/>
        <v>0</v>
      </c>
    </row>
    <row r="179" spans="1:45" x14ac:dyDescent="0.2">
      <c r="A179" s="194"/>
      <c r="C179" s="124" t="s">
        <v>148</v>
      </c>
      <c r="F179" s="126"/>
      <c r="G179" s="143"/>
      <c r="H179" s="144"/>
      <c r="I179" s="145">
        <f t="shared" si="68"/>
        <v>0</v>
      </c>
      <c r="J179" s="143"/>
      <c r="K179" s="144"/>
      <c r="L179" s="145">
        <f t="shared" si="69"/>
        <v>0</v>
      </c>
      <c r="M179" s="143"/>
      <c r="N179" s="144"/>
      <c r="O179" s="145">
        <f t="shared" si="70"/>
        <v>0</v>
      </c>
      <c r="P179" s="143"/>
      <c r="Q179" s="144"/>
      <c r="R179" s="145">
        <f t="shared" si="71"/>
        <v>0</v>
      </c>
      <c r="S179" s="143"/>
      <c r="T179" s="144"/>
      <c r="U179" s="145">
        <f t="shared" si="72"/>
        <v>0</v>
      </c>
      <c r="V179" s="143"/>
      <c r="W179" s="144"/>
      <c r="X179" s="145">
        <f t="shared" si="73"/>
        <v>0</v>
      </c>
      <c r="Y179" s="143"/>
      <c r="Z179" s="144"/>
      <c r="AA179" s="145">
        <f t="shared" si="74"/>
        <v>0</v>
      </c>
      <c r="AB179" s="143"/>
      <c r="AC179" s="144"/>
      <c r="AD179" s="145">
        <f t="shared" si="75"/>
        <v>0</v>
      </c>
      <c r="AE179" s="143"/>
      <c r="AF179" s="144"/>
      <c r="AG179" s="145">
        <f t="shared" si="76"/>
        <v>0</v>
      </c>
      <c r="AH179" s="143"/>
      <c r="AI179" s="144"/>
      <c r="AJ179" s="145">
        <f t="shared" si="77"/>
        <v>0</v>
      </c>
      <c r="AK179" s="143"/>
      <c r="AL179" s="144"/>
      <c r="AM179" s="145">
        <f t="shared" si="78"/>
        <v>0</v>
      </c>
      <c r="AN179" s="143"/>
      <c r="AO179" s="144"/>
      <c r="AP179" s="145">
        <f t="shared" si="79"/>
        <v>0</v>
      </c>
      <c r="AQ179" s="210">
        <f t="shared" si="66"/>
        <v>0</v>
      </c>
      <c r="AR179" s="211">
        <f t="shared" si="66"/>
        <v>0</v>
      </c>
      <c r="AS179" s="212">
        <f t="shared" si="67"/>
        <v>0</v>
      </c>
    </row>
    <row r="180" spans="1:45" x14ac:dyDescent="0.2">
      <c r="A180" s="194"/>
      <c r="C180" s="124" t="s">
        <v>149</v>
      </c>
      <c r="F180" s="126"/>
      <c r="G180" s="143"/>
      <c r="H180" s="144"/>
      <c r="I180" s="145">
        <f t="shared" si="68"/>
        <v>0</v>
      </c>
      <c r="J180" s="143"/>
      <c r="K180" s="144"/>
      <c r="L180" s="145">
        <f t="shared" si="69"/>
        <v>0</v>
      </c>
      <c r="M180" s="143"/>
      <c r="N180" s="144"/>
      <c r="O180" s="145">
        <f t="shared" si="70"/>
        <v>0</v>
      </c>
      <c r="P180" s="143"/>
      <c r="Q180" s="144"/>
      <c r="R180" s="145">
        <f t="shared" si="71"/>
        <v>0</v>
      </c>
      <c r="S180" s="143"/>
      <c r="T180" s="144"/>
      <c r="U180" s="145">
        <f t="shared" si="72"/>
        <v>0</v>
      </c>
      <c r="V180" s="143"/>
      <c r="W180" s="144"/>
      <c r="X180" s="145">
        <f t="shared" si="73"/>
        <v>0</v>
      </c>
      <c r="Y180" s="143"/>
      <c r="Z180" s="144"/>
      <c r="AA180" s="145">
        <f t="shared" si="74"/>
        <v>0</v>
      </c>
      <c r="AB180" s="143"/>
      <c r="AC180" s="144"/>
      <c r="AD180" s="145">
        <f t="shared" si="75"/>
        <v>0</v>
      </c>
      <c r="AE180" s="143"/>
      <c r="AF180" s="144"/>
      <c r="AG180" s="145">
        <f t="shared" si="76"/>
        <v>0</v>
      </c>
      <c r="AH180" s="143"/>
      <c r="AI180" s="144"/>
      <c r="AJ180" s="145">
        <f t="shared" si="77"/>
        <v>0</v>
      </c>
      <c r="AK180" s="143"/>
      <c r="AL180" s="144"/>
      <c r="AM180" s="145">
        <f t="shared" si="78"/>
        <v>0</v>
      </c>
      <c r="AN180" s="143"/>
      <c r="AO180" s="144"/>
      <c r="AP180" s="145">
        <f t="shared" si="79"/>
        <v>0</v>
      </c>
      <c r="AQ180" s="210">
        <f t="shared" si="66"/>
        <v>0</v>
      </c>
      <c r="AR180" s="211">
        <f t="shared" si="66"/>
        <v>0</v>
      </c>
      <c r="AS180" s="212">
        <f t="shared" si="67"/>
        <v>0</v>
      </c>
    </row>
    <row r="181" spans="1:45" x14ac:dyDescent="0.2">
      <c r="A181" s="194"/>
      <c r="C181" s="124" t="s">
        <v>150</v>
      </c>
      <c r="F181" s="126"/>
      <c r="G181" s="143"/>
      <c r="H181" s="144"/>
      <c r="I181" s="145">
        <f t="shared" si="68"/>
        <v>0</v>
      </c>
      <c r="J181" s="143"/>
      <c r="K181" s="144"/>
      <c r="L181" s="145">
        <f t="shared" si="69"/>
        <v>0</v>
      </c>
      <c r="M181" s="143"/>
      <c r="N181" s="144"/>
      <c r="O181" s="145">
        <f t="shared" si="70"/>
        <v>0</v>
      </c>
      <c r="P181" s="143"/>
      <c r="Q181" s="144"/>
      <c r="R181" s="145">
        <f t="shared" si="71"/>
        <v>0</v>
      </c>
      <c r="S181" s="143"/>
      <c r="T181" s="144"/>
      <c r="U181" s="145">
        <f t="shared" si="72"/>
        <v>0</v>
      </c>
      <c r="V181" s="143"/>
      <c r="W181" s="144"/>
      <c r="X181" s="145">
        <f t="shared" si="73"/>
        <v>0</v>
      </c>
      <c r="Y181" s="143"/>
      <c r="Z181" s="144"/>
      <c r="AA181" s="145">
        <f t="shared" si="74"/>
        <v>0</v>
      </c>
      <c r="AB181" s="143"/>
      <c r="AC181" s="144"/>
      <c r="AD181" s="145">
        <f t="shared" si="75"/>
        <v>0</v>
      </c>
      <c r="AE181" s="143"/>
      <c r="AF181" s="144"/>
      <c r="AG181" s="145">
        <f t="shared" si="76"/>
        <v>0</v>
      </c>
      <c r="AH181" s="143"/>
      <c r="AI181" s="144"/>
      <c r="AJ181" s="145">
        <f t="shared" si="77"/>
        <v>0</v>
      </c>
      <c r="AK181" s="143"/>
      <c r="AL181" s="144"/>
      <c r="AM181" s="145">
        <f t="shared" si="78"/>
        <v>0</v>
      </c>
      <c r="AN181" s="143"/>
      <c r="AO181" s="144"/>
      <c r="AP181" s="145">
        <f t="shared" si="79"/>
        <v>0</v>
      </c>
      <c r="AQ181" s="210">
        <f t="shared" si="66"/>
        <v>0</v>
      </c>
      <c r="AR181" s="211">
        <f t="shared" si="66"/>
        <v>0</v>
      </c>
      <c r="AS181" s="212">
        <f t="shared" si="67"/>
        <v>0</v>
      </c>
    </row>
    <row r="182" spans="1:45" x14ac:dyDescent="0.2">
      <c r="A182" s="194"/>
      <c r="C182" s="154"/>
      <c r="D182" s="154"/>
      <c r="E182" s="154"/>
      <c r="F182" s="155"/>
      <c r="G182" s="127"/>
      <c r="H182" s="174"/>
      <c r="I182" s="145">
        <f t="shared" si="68"/>
        <v>0</v>
      </c>
      <c r="J182" s="127"/>
      <c r="K182" s="174"/>
      <c r="L182" s="145">
        <f t="shared" si="69"/>
        <v>0</v>
      </c>
      <c r="M182" s="127"/>
      <c r="N182" s="174"/>
      <c r="O182" s="145">
        <f t="shared" si="70"/>
        <v>0</v>
      </c>
      <c r="P182" s="127"/>
      <c r="Q182" s="174"/>
      <c r="R182" s="145">
        <f t="shared" si="71"/>
        <v>0</v>
      </c>
      <c r="S182" s="127"/>
      <c r="T182" s="174"/>
      <c r="U182" s="145">
        <f t="shared" si="72"/>
        <v>0</v>
      </c>
      <c r="V182" s="127"/>
      <c r="W182" s="174"/>
      <c r="X182" s="145">
        <f t="shared" si="73"/>
        <v>0</v>
      </c>
      <c r="Y182" s="127"/>
      <c r="Z182" s="174"/>
      <c r="AA182" s="145">
        <f t="shared" si="74"/>
        <v>0</v>
      </c>
      <c r="AB182" s="127"/>
      <c r="AC182" s="174"/>
      <c r="AD182" s="145">
        <f t="shared" si="75"/>
        <v>0</v>
      </c>
      <c r="AE182" s="127"/>
      <c r="AF182" s="174"/>
      <c r="AG182" s="145">
        <f t="shared" si="76"/>
        <v>0</v>
      </c>
      <c r="AH182" s="127"/>
      <c r="AI182" s="174"/>
      <c r="AJ182" s="145">
        <f t="shared" si="77"/>
        <v>0</v>
      </c>
      <c r="AK182" s="127"/>
      <c r="AL182" s="174"/>
      <c r="AM182" s="145">
        <f t="shared" si="78"/>
        <v>0</v>
      </c>
      <c r="AN182" s="127"/>
      <c r="AO182" s="174"/>
      <c r="AP182" s="145">
        <f t="shared" si="79"/>
        <v>0</v>
      </c>
      <c r="AQ182" s="210">
        <f t="shared" si="66"/>
        <v>0</v>
      </c>
      <c r="AR182" s="211">
        <f t="shared" si="66"/>
        <v>0</v>
      </c>
      <c r="AS182" s="212">
        <f t="shared" si="67"/>
        <v>0</v>
      </c>
    </row>
    <row r="183" spans="1:45" s="146" customFormat="1" x14ac:dyDescent="0.2">
      <c r="A183" s="197"/>
      <c r="B183" s="146" t="s">
        <v>151</v>
      </c>
      <c r="F183" s="161"/>
      <c r="G183" s="34">
        <f>G184+G185</f>
        <v>746.42857142857144</v>
      </c>
      <c r="H183" s="147">
        <f>H184+H185</f>
        <v>0</v>
      </c>
      <c r="I183" s="137">
        <f t="shared" si="68"/>
        <v>746.42857142857144</v>
      </c>
      <c r="J183" s="34">
        <f>J184+J185</f>
        <v>746.42857142857144</v>
      </c>
      <c r="K183" s="147">
        <f>K184+K185</f>
        <v>0</v>
      </c>
      <c r="L183" s="137">
        <f t="shared" si="69"/>
        <v>746.42857142857144</v>
      </c>
      <c r="M183" s="34">
        <f>M184+M185</f>
        <v>746.42857142857144</v>
      </c>
      <c r="N183" s="147">
        <f>N184+N185</f>
        <v>0</v>
      </c>
      <c r="O183" s="137">
        <f t="shared" si="70"/>
        <v>746.42857142857144</v>
      </c>
      <c r="P183" s="34">
        <f>P184+P185</f>
        <v>746.42857142857144</v>
      </c>
      <c r="Q183" s="147">
        <f>Q184+Q185</f>
        <v>0</v>
      </c>
      <c r="R183" s="137">
        <f t="shared" si="71"/>
        <v>746.42857142857144</v>
      </c>
      <c r="S183" s="34">
        <f>S184+S185</f>
        <v>746.42857142857144</v>
      </c>
      <c r="T183" s="147">
        <f>T184+T185</f>
        <v>0</v>
      </c>
      <c r="U183" s="137">
        <f t="shared" si="72"/>
        <v>746.42857142857144</v>
      </c>
      <c r="V183" s="34">
        <f>V184+V185</f>
        <v>746.42857142857144</v>
      </c>
      <c r="W183" s="147">
        <f>W184+W185</f>
        <v>0</v>
      </c>
      <c r="X183" s="137">
        <f t="shared" si="73"/>
        <v>746.42857142857144</v>
      </c>
      <c r="Y183" s="34">
        <f>Y184+Y185</f>
        <v>746.42857142857144</v>
      </c>
      <c r="Z183" s="147">
        <f>Z184+Z185</f>
        <v>0</v>
      </c>
      <c r="AA183" s="137">
        <f t="shared" si="74"/>
        <v>746.42857142857144</v>
      </c>
      <c r="AB183" s="34">
        <f>AB184+AB185</f>
        <v>746.42857142857144</v>
      </c>
      <c r="AC183" s="147">
        <f>AC184+AC185</f>
        <v>0</v>
      </c>
      <c r="AD183" s="137">
        <f t="shared" si="75"/>
        <v>746.42857142857144</v>
      </c>
      <c r="AE183" s="34">
        <f>AE184+AE185</f>
        <v>746.42857142857144</v>
      </c>
      <c r="AF183" s="147">
        <f>AF184+AF185</f>
        <v>0</v>
      </c>
      <c r="AG183" s="137">
        <f t="shared" si="76"/>
        <v>746.42857142857144</v>
      </c>
      <c r="AH183" s="34">
        <f>AH184+AH185</f>
        <v>746.42857142857144</v>
      </c>
      <c r="AI183" s="147">
        <f>AI184+AI185</f>
        <v>0</v>
      </c>
      <c r="AJ183" s="137">
        <f t="shared" si="77"/>
        <v>746.42857142857144</v>
      </c>
      <c r="AK183" s="34">
        <f>AK184+AK185</f>
        <v>746.42857142857144</v>
      </c>
      <c r="AL183" s="147">
        <f>AL184+AL185</f>
        <v>0</v>
      </c>
      <c r="AM183" s="137">
        <f t="shared" si="78"/>
        <v>746.42857142857144</v>
      </c>
      <c r="AN183" s="34">
        <f>AN184+AN185</f>
        <v>746.42857142857144</v>
      </c>
      <c r="AO183" s="147">
        <f>AO184+AO185</f>
        <v>0</v>
      </c>
      <c r="AP183" s="137">
        <f t="shared" si="79"/>
        <v>746.42857142857144</v>
      </c>
      <c r="AQ183" s="207">
        <f t="shared" si="66"/>
        <v>8957.1428571428569</v>
      </c>
      <c r="AR183" s="208">
        <f t="shared" si="66"/>
        <v>0</v>
      </c>
      <c r="AS183" s="209">
        <f t="shared" si="67"/>
        <v>8957.1428571428569</v>
      </c>
    </row>
    <row r="184" spans="1:45" x14ac:dyDescent="0.2">
      <c r="A184" s="194"/>
      <c r="C184" s="124" t="s">
        <v>152</v>
      </c>
      <c r="F184" s="126"/>
      <c r="G184" s="143"/>
      <c r="H184" s="144"/>
      <c r="I184" s="145">
        <f t="shared" si="68"/>
        <v>0</v>
      </c>
      <c r="J184" s="143"/>
      <c r="K184" s="144"/>
      <c r="L184" s="145">
        <f t="shared" si="69"/>
        <v>0</v>
      </c>
      <c r="M184" s="143"/>
      <c r="N184" s="144"/>
      <c r="O184" s="145">
        <f t="shared" si="70"/>
        <v>0</v>
      </c>
      <c r="P184" s="143"/>
      <c r="Q184" s="144"/>
      <c r="R184" s="145">
        <f t="shared" si="71"/>
        <v>0</v>
      </c>
      <c r="S184" s="143"/>
      <c r="T184" s="144"/>
      <c r="U184" s="145">
        <f t="shared" si="72"/>
        <v>0</v>
      </c>
      <c r="V184" s="143"/>
      <c r="W184" s="144"/>
      <c r="X184" s="145">
        <f t="shared" si="73"/>
        <v>0</v>
      </c>
      <c r="Y184" s="143"/>
      <c r="Z184" s="144"/>
      <c r="AA184" s="145">
        <f t="shared" si="74"/>
        <v>0</v>
      </c>
      <c r="AB184" s="143"/>
      <c r="AC184" s="144"/>
      <c r="AD184" s="145">
        <f t="shared" si="75"/>
        <v>0</v>
      </c>
      <c r="AE184" s="143"/>
      <c r="AF184" s="144"/>
      <c r="AG184" s="145">
        <f t="shared" si="76"/>
        <v>0</v>
      </c>
      <c r="AH184" s="143"/>
      <c r="AI184" s="144"/>
      <c r="AJ184" s="145">
        <f t="shared" si="77"/>
        <v>0</v>
      </c>
      <c r="AK184" s="143"/>
      <c r="AL184" s="144"/>
      <c r="AM184" s="145">
        <f t="shared" si="78"/>
        <v>0</v>
      </c>
      <c r="AN184" s="143"/>
      <c r="AO184" s="144"/>
      <c r="AP184" s="145">
        <f t="shared" si="79"/>
        <v>0</v>
      </c>
      <c r="AQ184" s="210">
        <f t="shared" si="66"/>
        <v>0</v>
      </c>
      <c r="AR184" s="211">
        <f t="shared" si="66"/>
        <v>0</v>
      </c>
      <c r="AS184" s="212">
        <f t="shared" ref="AS184:AS206" si="82">I184+L184+O184+R184+U184+X184+AA184+AD184+AG184+AJ184+AM184+AP184</f>
        <v>0</v>
      </c>
    </row>
    <row r="185" spans="1:45" x14ac:dyDescent="0.2">
      <c r="A185" s="194"/>
      <c r="C185" s="124" t="s">
        <v>153</v>
      </c>
      <c r="F185" s="126"/>
      <c r="G185" s="143">
        <f>G186+G187+G188+G189</f>
        <v>746.42857142857144</v>
      </c>
      <c r="H185" s="144">
        <f>H186+H187+H188+H189</f>
        <v>0</v>
      </c>
      <c r="I185" s="145">
        <f t="shared" si="68"/>
        <v>746.42857142857144</v>
      </c>
      <c r="J185" s="143">
        <f>J186+J187+J188+J189</f>
        <v>746.42857142857144</v>
      </c>
      <c r="K185" s="144">
        <f>K186+K187+K188+K189</f>
        <v>0</v>
      </c>
      <c r="L185" s="145">
        <f t="shared" si="69"/>
        <v>746.42857142857144</v>
      </c>
      <c r="M185" s="143">
        <f>M186+M187+M188+M189</f>
        <v>746.42857142857144</v>
      </c>
      <c r="N185" s="144">
        <f>N186+N187+N188+N189</f>
        <v>0</v>
      </c>
      <c r="O185" s="145">
        <f t="shared" si="70"/>
        <v>746.42857142857144</v>
      </c>
      <c r="P185" s="143">
        <f>P186+P187+P188+P189</f>
        <v>746.42857142857144</v>
      </c>
      <c r="Q185" s="144">
        <f>Q186+Q187+Q188+Q189</f>
        <v>0</v>
      </c>
      <c r="R185" s="145">
        <f t="shared" si="71"/>
        <v>746.42857142857144</v>
      </c>
      <c r="S185" s="143">
        <f>S186+S187+S188+S189</f>
        <v>746.42857142857144</v>
      </c>
      <c r="T185" s="144">
        <f>T186+T187+T188+T189</f>
        <v>0</v>
      </c>
      <c r="U185" s="145">
        <f t="shared" si="72"/>
        <v>746.42857142857144</v>
      </c>
      <c r="V185" s="143">
        <f>V186+V187+V188+V189</f>
        <v>746.42857142857144</v>
      </c>
      <c r="W185" s="144">
        <f>W186+W187+W188+W189</f>
        <v>0</v>
      </c>
      <c r="X185" s="145">
        <f t="shared" si="73"/>
        <v>746.42857142857144</v>
      </c>
      <c r="Y185" s="143">
        <f>Y186+Y187+Y188+Y189</f>
        <v>746.42857142857144</v>
      </c>
      <c r="Z185" s="144">
        <f>Z186+Z187+Z188+Z189</f>
        <v>0</v>
      </c>
      <c r="AA185" s="145">
        <f t="shared" si="74"/>
        <v>746.42857142857144</v>
      </c>
      <c r="AB185" s="143">
        <f>AB186+AB187+AB188+AB189</f>
        <v>746.42857142857144</v>
      </c>
      <c r="AC185" s="144">
        <f>AC186+AC187+AC188+AC189</f>
        <v>0</v>
      </c>
      <c r="AD185" s="145">
        <f t="shared" si="75"/>
        <v>746.42857142857144</v>
      </c>
      <c r="AE185" s="143">
        <f>AE186+AE187+AE188+AE189</f>
        <v>746.42857142857144</v>
      </c>
      <c r="AF185" s="144">
        <f>AF186+AF187+AF188+AF189</f>
        <v>0</v>
      </c>
      <c r="AG185" s="145">
        <f t="shared" si="76"/>
        <v>746.42857142857144</v>
      </c>
      <c r="AH185" s="143">
        <f>AH186+AH187+AH188+AH189</f>
        <v>746.42857142857144</v>
      </c>
      <c r="AI185" s="144">
        <f>AI186+AI187+AI188+AI189</f>
        <v>0</v>
      </c>
      <c r="AJ185" s="145">
        <f t="shared" si="77"/>
        <v>746.42857142857144</v>
      </c>
      <c r="AK185" s="143">
        <f>AK186+AK187+AK188+AK189</f>
        <v>746.42857142857144</v>
      </c>
      <c r="AL185" s="144">
        <f>AL186+AL187+AL188+AL189</f>
        <v>0</v>
      </c>
      <c r="AM185" s="145">
        <f t="shared" si="78"/>
        <v>746.42857142857144</v>
      </c>
      <c r="AN185" s="143">
        <f>AN186+AN187+AN188+AN189</f>
        <v>746.42857142857144</v>
      </c>
      <c r="AO185" s="144">
        <f>AO186+AO187+AO188+AO189</f>
        <v>0</v>
      </c>
      <c r="AP185" s="145">
        <f t="shared" si="79"/>
        <v>746.42857142857144</v>
      </c>
      <c r="AQ185" s="210">
        <f t="shared" si="66"/>
        <v>8957.1428571428569</v>
      </c>
      <c r="AR185" s="211">
        <f t="shared" si="66"/>
        <v>0</v>
      </c>
      <c r="AS185" s="212">
        <f t="shared" si="82"/>
        <v>8957.1428571428569</v>
      </c>
    </row>
    <row r="186" spans="1:45" x14ac:dyDescent="0.2">
      <c r="A186" s="194"/>
      <c r="D186" s="124" t="s">
        <v>154</v>
      </c>
      <c r="F186" s="126"/>
      <c r="G186" s="143"/>
      <c r="H186" s="144"/>
      <c r="I186" s="145">
        <f t="shared" si="68"/>
        <v>0</v>
      </c>
      <c r="J186" s="143"/>
      <c r="K186" s="144"/>
      <c r="L186" s="145">
        <f t="shared" si="69"/>
        <v>0</v>
      </c>
      <c r="M186" s="143"/>
      <c r="N186" s="144"/>
      <c r="O186" s="145">
        <f t="shared" si="70"/>
        <v>0</v>
      </c>
      <c r="P186" s="143"/>
      <c r="Q186" s="144"/>
      <c r="R186" s="145">
        <f t="shared" si="71"/>
        <v>0</v>
      </c>
      <c r="S186" s="143"/>
      <c r="T186" s="144"/>
      <c r="U186" s="145">
        <f t="shared" si="72"/>
        <v>0</v>
      </c>
      <c r="V186" s="143"/>
      <c r="W186" s="144"/>
      <c r="X186" s="145">
        <f t="shared" si="73"/>
        <v>0</v>
      </c>
      <c r="Y186" s="143"/>
      <c r="Z186" s="144"/>
      <c r="AA186" s="145">
        <f t="shared" si="74"/>
        <v>0</v>
      </c>
      <c r="AB186" s="143"/>
      <c r="AC186" s="144"/>
      <c r="AD186" s="145">
        <f t="shared" si="75"/>
        <v>0</v>
      </c>
      <c r="AE186" s="143"/>
      <c r="AF186" s="144"/>
      <c r="AG186" s="145">
        <f t="shared" si="76"/>
        <v>0</v>
      </c>
      <c r="AH186" s="143"/>
      <c r="AI186" s="144"/>
      <c r="AJ186" s="145">
        <f t="shared" si="77"/>
        <v>0</v>
      </c>
      <c r="AK186" s="143"/>
      <c r="AL186" s="144"/>
      <c r="AM186" s="145">
        <f t="shared" si="78"/>
        <v>0</v>
      </c>
      <c r="AN186" s="143"/>
      <c r="AO186" s="144"/>
      <c r="AP186" s="145">
        <f t="shared" si="79"/>
        <v>0</v>
      </c>
      <c r="AQ186" s="210">
        <f t="shared" si="66"/>
        <v>0</v>
      </c>
      <c r="AR186" s="211">
        <f t="shared" si="66"/>
        <v>0</v>
      </c>
      <c r="AS186" s="212">
        <f t="shared" si="82"/>
        <v>0</v>
      </c>
    </row>
    <row r="187" spans="1:45" x14ac:dyDescent="0.2">
      <c r="A187" s="194"/>
      <c r="D187" s="124" t="s">
        <v>155</v>
      </c>
      <c r="F187" s="126"/>
      <c r="G187" s="143"/>
      <c r="H187" s="144"/>
      <c r="I187" s="145">
        <f t="shared" si="68"/>
        <v>0</v>
      </c>
      <c r="J187" s="143"/>
      <c r="K187" s="144"/>
      <c r="L187" s="145">
        <f t="shared" si="69"/>
        <v>0</v>
      </c>
      <c r="M187" s="143"/>
      <c r="N187" s="144"/>
      <c r="O187" s="145">
        <f t="shared" si="70"/>
        <v>0</v>
      </c>
      <c r="P187" s="143"/>
      <c r="Q187" s="144"/>
      <c r="R187" s="145">
        <f t="shared" si="71"/>
        <v>0</v>
      </c>
      <c r="S187" s="143"/>
      <c r="T187" s="144"/>
      <c r="U187" s="145">
        <f t="shared" si="72"/>
        <v>0</v>
      </c>
      <c r="V187" s="143"/>
      <c r="W187" s="144"/>
      <c r="X187" s="145">
        <f t="shared" si="73"/>
        <v>0</v>
      </c>
      <c r="Y187" s="143"/>
      <c r="Z187" s="144"/>
      <c r="AA187" s="145">
        <f t="shared" si="74"/>
        <v>0</v>
      </c>
      <c r="AB187" s="143"/>
      <c r="AC187" s="144"/>
      <c r="AD187" s="145">
        <f t="shared" si="75"/>
        <v>0</v>
      </c>
      <c r="AE187" s="143"/>
      <c r="AF187" s="144"/>
      <c r="AG187" s="145">
        <f t="shared" si="76"/>
        <v>0</v>
      </c>
      <c r="AH187" s="143"/>
      <c r="AI187" s="144"/>
      <c r="AJ187" s="145">
        <f t="shared" si="77"/>
        <v>0</v>
      </c>
      <c r="AK187" s="143"/>
      <c r="AL187" s="144"/>
      <c r="AM187" s="145">
        <f t="shared" si="78"/>
        <v>0</v>
      </c>
      <c r="AN187" s="143"/>
      <c r="AO187" s="144"/>
      <c r="AP187" s="145">
        <f t="shared" si="79"/>
        <v>0</v>
      </c>
      <c r="AQ187" s="210">
        <f t="shared" si="66"/>
        <v>0</v>
      </c>
      <c r="AR187" s="211">
        <f t="shared" si="66"/>
        <v>0</v>
      </c>
      <c r="AS187" s="212">
        <f t="shared" si="82"/>
        <v>0</v>
      </c>
    </row>
    <row r="188" spans="1:45" s="139" customFormat="1" x14ac:dyDescent="0.2">
      <c r="A188" s="237" t="s">
        <v>268</v>
      </c>
      <c r="D188" s="139" t="s">
        <v>156</v>
      </c>
      <c r="F188" s="140"/>
      <c r="G188" s="122">
        <f>Лизинг!$N$18+Лизинг!$U$18+Лизинг!$AA$18</f>
        <v>746.42857142857144</v>
      </c>
      <c r="H188" s="141"/>
      <c r="I188" s="142">
        <f t="shared" si="68"/>
        <v>746.42857142857144</v>
      </c>
      <c r="J188" s="122">
        <f>Лизинг!$N$19+Лизинг!$U$19+Лизинг!$AA$19</f>
        <v>746.42857142857144</v>
      </c>
      <c r="K188" s="141"/>
      <c r="L188" s="142">
        <f t="shared" si="69"/>
        <v>746.42857142857144</v>
      </c>
      <c r="M188" s="122">
        <f>Лизинг!$N$20+Лизинг!$U$20+Лизинг!$AA$20</f>
        <v>746.42857142857144</v>
      </c>
      <c r="N188" s="141"/>
      <c r="O188" s="142">
        <f t="shared" si="70"/>
        <v>746.42857142857144</v>
      </c>
      <c r="P188" s="122">
        <f>Лизинг!$N$21+Лизинг!$U$21+Лизинг!$AA$21</f>
        <v>746.42857142857144</v>
      </c>
      <c r="Q188" s="141"/>
      <c r="R188" s="142">
        <f t="shared" si="71"/>
        <v>746.42857142857144</v>
      </c>
      <c r="S188" s="122">
        <f>Лизинг!$N$22+Лизинг!$U$22+Лизинг!$AA$22</f>
        <v>746.42857142857144</v>
      </c>
      <c r="T188" s="141"/>
      <c r="U188" s="142">
        <f t="shared" si="72"/>
        <v>746.42857142857144</v>
      </c>
      <c r="V188" s="122">
        <f>Лизинг!$N$23+Лизинг!$U$23+Лизинг!$AA$23</f>
        <v>746.42857142857144</v>
      </c>
      <c r="W188" s="141"/>
      <c r="X188" s="142">
        <f t="shared" si="73"/>
        <v>746.42857142857144</v>
      </c>
      <c r="Y188" s="122">
        <f>Лизинг!$N$24+Лизинг!$U$24+Лизинг!$AA$24</f>
        <v>746.42857142857144</v>
      </c>
      <c r="Z188" s="141"/>
      <c r="AA188" s="142">
        <f t="shared" si="74"/>
        <v>746.42857142857144</v>
      </c>
      <c r="AB188" s="122">
        <f>Лизинг!$N$25+Лизинг!$U$25+Лизинг!$AA$25</f>
        <v>746.42857142857144</v>
      </c>
      <c r="AC188" s="141"/>
      <c r="AD188" s="142">
        <f t="shared" si="75"/>
        <v>746.42857142857144</v>
      </c>
      <c r="AE188" s="122">
        <f>Лизинг!$N$26+Лизинг!$U$26+Лизинг!$AA$26</f>
        <v>746.42857142857144</v>
      </c>
      <c r="AF188" s="141"/>
      <c r="AG188" s="142">
        <f t="shared" si="76"/>
        <v>746.42857142857144</v>
      </c>
      <c r="AH188" s="122">
        <f>Лизинг!$N$27+Лизинг!$U$27+Лизинг!$AA$27</f>
        <v>746.42857142857144</v>
      </c>
      <c r="AI188" s="141"/>
      <c r="AJ188" s="142">
        <f t="shared" si="77"/>
        <v>746.42857142857144</v>
      </c>
      <c r="AK188" s="122">
        <f>Лизинг!$N$28+Лизинг!$U$28+Лизинг!$AA$28</f>
        <v>746.42857142857144</v>
      </c>
      <c r="AL188" s="141"/>
      <c r="AM188" s="142">
        <f t="shared" si="78"/>
        <v>746.42857142857144</v>
      </c>
      <c r="AN188" s="122">
        <f>Лизинг!$N$29+Лизинг!$U$29+Лизинг!$AA$29</f>
        <v>746.42857142857144</v>
      </c>
      <c r="AO188" s="141"/>
      <c r="AP188" s="142">
        <f t="shared" si="79"/>
        <v>746.42857142857144</v>
      </c>
      <c r="AQ188" s="122">
        <f t="shared" si="66"/>
        <v>8957.1428571428569</v>
      </c>
      <c r="AR188" s="141">
        <f t="shared" si="66"/>
        <v>0</v>
      </c>
      <c r="AS188" s="142">
        <f t="shared" si="82"/>
        <v>8957.1428571428569</v>
      </c>
    </row>
    <row r="189" spans="1:45" x14ac:dyDescent="0.2">
      <c r="A189" s="194"/>
      <c r="D189" s="124" t="s">
        <v>157</v>
      </c>
      <c r="F189" s="126"/>
      <c r="G189" s="143"/>
      <c r="H189" s="144"/>
      <c r="I189" s="145">
        <f t="shared" si="68"/>
        <v>0</v>
      </c>
      <c r="J189" s="143"/>
      <c r="K189" s="144"/>
      <c r="L189" s="145">
        <f t="shared" si="69"/>
        <v>0</v>
      </c>
      <c r="M189" s="143"/>
      <c r="N189" s="144"/>
      <c r="O189" s="145">
        <f t="shared" si="70"/>
        <v>0</v>
      </c>
      <c r="P189" s="143"/>
      <c r="Q189" s="144"/>
      <c r="R189" s="145">
        <f t="shared" si="71"/>
        <v>0</v>
      </c>
      <c r="S189" s="143"/>
      <c r="T189" s="144"/>
      <c r="U189" s="145">
        <f t="shared" si="72"/>
        <v>0</v>
      </c>
      <c r="V189" s="143"/>
      <c r="W189" s="144"/>
      <c r="X189" s="145">
        <f t="shared" si="73"/>
        <v>0</v>
      </c>
      <c r="Y189" s="143"/>
      <c r="Z189" s="144"/>
      <c r="AA189" s="145">
        <f t="shared" si="74"/>
        <v>0</v>
      </c>
      <c r="AB189" s="143"/>
      <c r="AC189" s="144"/>
      <c r="AD189" s="145">
        <f t="shared" si="75"/>
        <v>0</v>
      </c>
      <c r="AE189" s="143"/>
      <c r="AF189" s="144"/>
      <c r="AG189" s="145">
        <f t="shared" si="76"/>
        <v>0</v>
      </c>
      <c r="AH189" s="143"/>
      <c r="AI189" s="144"/>
      <c r="AJ189" s="145">
        <f t="shared" si="77"/>
        <v>0</v>
      </c>
      <c r="AK189" s="143"/>
      <c r="AL189" s="144"/>
      <c r="AM189" s="145">
        <f t="shared" si="78"/>
        <v>0</v>
      </c>
      <c r="AN189" s="143"/>
      <c r="AO189" s="144"/>
      <c r="AP189" s="145">
        <f t="shared" si="79"/>
        <v>0</v>
      </c>
      <c r="AQ189" s="210">
        <f t="shared" si="66"/>
        <v>0</v>
      </c>
      <c r="AR189" s="211">
        <f t="shared" si="66"/>
        <v>0</v>
      </c>
      <c r="AS189" s="212">
        <f t="shared" si="82"/>
        <v>0</v>
      </c>
    </row>
    <row r="190" spans="1:45" x14ac:dyDescent="0.2">
      <c r="A190" s="194"/>
      <c r="C190" s="154"/>
      <c r="D190" s="154"/>
      <c r="E190" s="154"/>
      <c r="F190" s="155"/>
      <c r="G190" s="127"/>
      <c r="H190" s="174"/>
      <c r="I190" s="145">
        <f t="shared" si="68"/>
        <v>0</v>
      </c>
      <c r="J190" s="127"/>
      <c r="K190" s="174"/>
      <c r="L190" s="145">
        <f t="shared" si="69"/>
        <v>0</v>
      </c>
      <c r="M190" s="127"/>
      <c r="N190" s="174"/>
      <c r="O190" s="145">
        <f t="shared" si="70"/>
        <v>0</v>
      </c>
      <c r="P190" s="127"/>
      <c r="Q190" s="174"/>
      <c r="R190" s="145">
        <f t="shared" si="71"/>
        <v>0</v>
      </c>
      <c r="S190" s="127"/>
      <c r="T190" s="174"/>
      <c r="U190" s="145">
        <f t="shared" si="72"/>
        <v>0</v>
      </c>
      <c r="V190" s="127"/>
      <c r="W190" s="174"/>
      <c r="X190" s="145">
        <f t="shared" si="73"/>
        <v>0</v>
      </c>
      <c r="Y190" s="127"/>
      <c r="Z190" s="174"/>
      <c r="AA190" s="145">
        <f t="shared" si="74"/>
        <v>0</v>
      </c>
      <c r="AB190" s="127"/>
      <c r="AC190" s="174"/>
      <c r="AD190" s="145">
        <f t="shared" si="75"/>
        <v>0</v>
      </c>
      <c r="AE190" s="127"/>
      <c r="AF190" s="174"/>
      <c r="AG190" s="145">
        <f t="shared" si="76"/>
        <v>0</v>
      </c>
      <c r="AH190" s="127"/>
      <c r="AI190" s="174"/>
      <c r="AJ190" s="145">
        <f t="shared" si="77"/>
        <v>0</v>
      </c>
      <c r="AK190" s="127"/>
      <c r="AL190" s="174"/>
      <c r="AM190" s="145">
        <f t="shared" si="78"/>
        <v>0</v>
      </c>
      <c r="AN190" s="127"/>
      <c r="AO190" s="174"/>
      <c r="AP190" s="145">
        <f t="shared" si="79"/>
        <v>0</v>
      </c>
      <c r="AQ190" s="210">
        <f t="shared" si="66"/>
        <v>0</v>
      </c>
      <c r="AR190" s="211">
        <f t="shared" si="66"/>
        <v>0</v>
      </c>
      <c r="AS190" s="212">
        <f t="shared" si="82"/>
        <v>0</v>
      </c>
    </row>
    <row r="191" spans="1:45" s="146" customFormat="1" x14ac:dyDescent="0.2">
      <c r="A191" s="197"/>
      <c r="B191" s="146" t="s">
        <v>158</v>
      </c>
      <c r="F191" s="161"/>
      <c r="G191" s="34">
        <f>G192+G196</f>
        <v>0</v>
      </c>
      <c r="H191" s="147">
        <f>H192+H196</f>
        <v>0</v>
      </c>
      <c r="I191" s="137">
        <f t="shared" si="68"/>
        <v>0</v>
      </c>
      <c r="J191" s="34">
        <f>J192+J196</f>
        <v>0</v>
      </c>
      <c r="K191" s="147">
        <f>K192+K196</f>
        <v>0</v>
      </c>
      <c r="L191" s="137">
        <f t="shared" si="69"/>
        <v>0</v>
      </c>
      <c r="M191" s="34">
        <f>M192+M196</f>
        <v>0</v>
      </c>
      <c r="N191" s="147">
        <f>N192+N196</f>
        <v>0</v>
      </c>
      <c r="O191" s="137">
        <f t="shared" si="70"/>
        <v>0</v>
      </c>
      <c r="P191" s="34">
        <f>P192+P196</f>
        <v>0</v>
      </c>
      <c r="Q191" s="147">
        <f>Q192+Q196</f>
        <v>0</v>
      </c>
      <c r="R191" s="137">
        <f t="shared" si="71"/>
        <v>0</v>
      </c>
      <c r="S191" s="34">
        <f>S192+S196</f>
        <v>0</v>
      </c>
      <c r="T191" s="147">
        <f>T192+T196</f>
        <v>0</v>
      </c>
      <c r="U191" s="137">
        <f t="shared" si="72"/>
        <v>0</v>
      </c>
      <c r="V191" s="34">
        <f>V192+V196</f>
        <v>0</v>
      </c>
      <c r="W191" s="147">
        <f>W192+W196</f>
        <v>0</v>
      </c>
      <c r="X191" s="137">
        <f t="shared" si="73"/>
        <v>0</v>
      </c>
      <c r="Y191" s="34">
        <f>Y192+Y196</f>
        <v>0</v>
      </c>
      <c r="Z191" s="147">
        <f>Z192+Z196</f>
        <v>0</v>
      </c>
      <c r="AA191" s="137">
        <f t="shared" si="74"/>
        <v>0</v>
      </c>
      <c r="AB191" s="34">
        <f>AB192+AB196</f>
        <v>0</v>
      </c>
      <c r="AC191" s="147">
        <f>AC192+AC196</f>
        <v>0</v>
      </c>
      <c r="AD191" s="137">
        <f t="shared" si="75"/>
        <v>0</v>
      </c>
      <c r="AE191" s="34">
        <f>AE192+AE196</f>
        <v>0</v>
      </c>
      <c r="AF191" s="147">
        <f>AF192+AF196</f>
        <v>0</v>
      </c>
      <c r="AG191" s="137">
        <f t="shared" si="76"/>
        <v>0</v>
      </c>
      <c r="AH191" s="34">
        <f>AH192+AH196</f>
        <v>0</v>
      </c>
      <c r="AI191" s="147">
        <f>AI192+AI196</f>
        <v>0</v>
      </c>
      <c r="AJ191" s="137">
        <f t="shared" si="77"/>
        <v>0</v>
      </c>
      <c r="AK191" s="34">
        <f>AK192+AK196</f>
        <v>0</v>
      </c>
      <c r="AL191" s="147">
        <f>AL192+AL196</f>
        <v>0</v>
      </c>
      <c r="AM191" s="137">
        <f t="shared" si="78"/>
        <v>0</v>
      </c>
      <c r="AN191" s="34">
        <f>AN192+AN196</f>
        <v>0</v>
      </c>
      <c r="AO191" s="147">
        <f>AO192+AO196</f>
        <v>0</v>
      </c>
      <c r="AP191" s="137">
        <f t="shared" si="79"/>
        <v>0</v>
      </c>
      <c r="AQ191" s="207">
        <f t="shared" si="66"/>
        <v>0</v>
      </c>
      <c r="AR191" s="208">
        <f t="shared" si="66"/>
        <v>0</v>
      </c>
      <c r="AS191" s="209">
        <f t="shared" si="82"/>
        <v>0</v>
      </c>
    </row>
    <row r="192" spans="1:45" x14ac:dyDescent="0.2">
      <c r="A192" s="194"/>
      <c r="C192" s="124" t="s">
        <v>159</v>
      </c>
      <c r="F192" s="126"/>
      <c r="G192" s="143">
        <f>G193+G194+G195</f>
        <v>0</v>
      </c>
      <c r="H192" s="144">
        <f>H193+H194+H195</f>
        <v>0</v>
      </c>
      <c r="I192" s="145">
        <f t="shared" si="68"/>
        <v>0</v>
      </c>
      <c r="J192" s="143">
        <f>J193+J194+J195</f>
        <v>0</v>
      </c>
      <c r="K192" s="144">
        <f>K193+K194+K195</f>
        <v>0</v>
      </c>
      <c r="L192" s="145">
        <f t="shared" si="69"/>
        <v>0</v>
      </c>
      <c r="M192" s="143">
        <f>M193+M194+M195</f>
        <v>0</v>
      </c>
      <c r="N192" s="144">
        <f>N193+N194+N195</f>
        <v>0</v>
      </c>
      <c r="O192" s="145">
        <f t="shared" si="70"/>
        <v>0</v>
      </c>
      <c r="P192" s="143">
        <f>P193+P194+P195</f>
        <v>0</v>
      </c>
      <c r="Q192" s="144">
        <f>Q193+Q194+Q195</f>
        <v>0</v>
      </c>
      <c r="R192" s="145">
        <f t="shared" si="71"/>
        <v>0</v>
      </c>
      <c r="S192" s="143">
        <f>S193+S194+S195</f>
        <v>0</v>
      </c>
      <c r="T192" s="144">
        <f>T193+T194+T195</f>
        <v>0</v>
      </c>
      <c r="U192" s="145">
        <f t="shared" si="72"/>
        <v>0</v>
      </c>
      <c r="V192" s="143">
        <f>V193+V194+V195</f>
        <v>0</v>
      </c>
      <c r="W192" s="144">
        <f>W193+W194+W195</f>
        <v>0</v>
      </c>
      <c r="X192" s="145">
        <f t="shared" si="73"/>
        <v>0</v>
      </c>
      <c r="Y192" s="143">
        <f>Y193+Y194+Y195</f>
        <v>0</v>
      </c>
      <c r="Z192" s="144">
        <f>Z193+Z194+Z195</f>
        <v>0</v>
      </c>
      <c r="AA192" s="145">
        <f t="shared" si="74"/>
        <v>0</v>
      </c>
      <c r="AB192" s="143">
        <f>AB193+AB194+AB195</f>
        <v>0</v>
      </c>
      <c r="AC192" s="144">
        <f>AC193+AC194+AC195</f>
        <v>0</v>
      </c>
      <c r="AD192" s="145">
        <f t="shared" si="75"/>
        <v>0</v>
      </c>
      <c r="AE192" s="143">
        <f>AE193+AE194+AE195</f>
        <v>0</v>
      </c>
      <c r="AF192" s="144">
        <f>AF193+AF194+AF195</f>
        <v>0</v>
      </c>
      <c r="AG192" s="145">
        <f t="shared" si="76"/>
        <v>0</v>
      </c>
      <c r="AH192" s="143">
        <f>AH193+AH194+AH195</f>
        <v>0</v>
      </c>
      <c r="AI192" s="144">
        <f>AI193+AI194+AI195</f>
        <v>0</v>
      </c>
      <c r="AJ192" s="145">
        <f t="shared" si="77"/>
        <v>0</v>
      </c>
      <c r="AK192" s="143">
        <f>AK193+AK194+AK195</f>
        <v>0</v>
      </c>
      <c r="AL192" s="144">
        <f>AL193+AL194+AL195</f>
        <v>0</v>
      </c>
      <c r="AM192" s="145">
        <f t="shared" si="78"/>
        <v>0</v>
      </c>
      <c r="AN192" s="143">
        <f>AN193+AN194+AN195</f>
        <v>0</v>
      </c>
      <c r="AO192" s="144">
        <f>AO193+AO194+AO195</f>
        <v>0</v>
      </c>
      <c r="AP192" s="145">
        <f t="shared" si="79"/>
        <v>0</v>
      </c>
      <c r="AQ192" s="210">
        <f t="shared" si="66"/>
        <v>0</v>
      </c>
      <c r="AR192" s="211">
        <f t="shared" si="66"/>
        <v>0</v>
      </c>
      <c r="AS192" s="212">
        <f t="shared" si="82"/>
        <v>0</v>
      </c>
    </row>
    <row r="193" spans="1:45" x14ac:dyDescent="0.2">
      <c r="A193" s="194"/>
      <c r="D193" s="124" t="s">
        <v>160</v>
      </c>
      <c r="F193" s="126"/>
      <c r="G193" s="144"/>
      <c r="H193" s="144"/>
      <c r="I193" s="145">
        <f t="shared" si="68"/>
        <v>0</v>
      </c>
      <c r="J193" s="144"/>
      <c r="K193" s="144"/>
      <c r="L193" s="145">
        <f t="shared" si="69"/>
        <v>0</v>
      </c>
      <c r="M193" s="144"/>
      <c r="N193" s="144"/>
      <c r="O193" s="145">
        <f t="shared" si="70"/>
        <v>0</v>
      </c>
      <c r="P193" s="144"/>
      <c r="Q193" s="144"/>
      <c r="R193" s="145">
        <f t="shared" si="71"/>
        <v>0</v>
      </c>
      <c r="S193" s="144"/>
      <c r="T193" s="144"/>
      <c r="U193" s="145">
        <f t="shared" si="72"/>
        <v>0</v>
      </c>
      <c r="V193" s="144"/>
      <c r="W193" s="144"/>
      <c r="X193" s="145">
        <f t="shared" si="73"/>
        <v>0</v>
      </c>
      <c r="Y193" s="144"/>
      <c r="Z193" s="144"/>
      <c r="AA193" s="145">
        <f t="shared" si="74"/>
        <v>0</v>
      </c>
      <c r="AB193" s="144"/>
      <c r="AC193" s="144"/>
      <c r="AD193" s="145">
        <f t="shared" si="75"/>
        <v>0</v>
      </c>
      <c r="AE193" s="144"/>
      <c r="AF193" s="144"/>
      <c r="AG193" s="145">
        <f t="shared" si="76"/>
        <v>0</v>
      </c>
      <c r="AH193" s="144"/>
      <c r="AI193" s="144"/>
      <c r="AJ193" s="145">
        <f t="shared" si="77"/>
        <v>0</v>
      </c>
      <c r="AK193" s="144"/>
      <c r="AL193" s="144"/>
      <c r="AM193" s="145">
        <f t="shared" si="78"/>
        <v>0</v>
      </c>
      <c r="AN193" s="144"/>
      <c r="AO193" s="144"/>
      <c r="AP193" s="145">
        <f t="shared" si="79"/>
        <v>0</v>
      </c>
      <c r="AQ193" s="210">
        <f t="shared" si="66"/>
        <v>0</v>
      </c>
      <c r="AR193" s="211">
        <f t="shared" si="66"/>
        <v>0</v>
      </c>
      <c r="AS193" s="212">
        <f t="shared" si="82"/>
        <v>0</v>
      </c>
    </row>
    <row r="194" spans="1:45" x14ac:dyDescent="0.2">
      <c r="A194" s="194"/>
      <c r="D194" s="124" t="s">
        <v>161</v>
      </c>
      <c r="F194" s="126"/>
      <c r="G194" s="144"/>
      <c r="H194" s="144"/>
      <c r="I194" s="145">
        <f t="shared" si="68"/>
        <v>0</v>
      </c>
      <c r="J194" s="144"/>
      <c r="K194" s="144"/>
      <c r="L194" s="145">
        <f t="shared" si="69"/>
        <v>0</v>
      </c>
      <c r="M194" s="144"/>
      <c r="N194" s="144"/>
      <c r="O194" s="145">
        <f t="shared" si="70"/>
        <v>0</v>
      </c>
      <c r="P194" s="144"/>
      <c r="Q194" s="144"/>
      <c r="R194" s="145">
        <f t="shared" si="71"/>
        <v>0</v>
      </c>
      <c r="S194" s="144"/>
      <c r="T194" s="144"/>
      <c r="U194" s="145">
        <f t="shared" si="72"/>
        <v>0</v>
      </c>
      <c r="V194" s="144"/>
      <c r="W194" s="144"/>
      <c r="X194" s="145">
        <f t="shared" si="73"/>
        <v>0</v>
      </c>
      <c r="Y194" s="144"/>
      <c r="Z194" s="144"/>
      <c r="AA194" s="145">
        <f t="shared" si="74"/>
        <v>0</v>
      </c>
      <c r="AB194" s="144"/>
      <c r="AC194" s="144"/>
      <c r="AD194" s="145">
        <f t="shared" si="75"/>
        <v>0</v>
      </c>
      <c r="AE194" s="144"/>
      <c r="AF194" s="144"/>
      <c r="AG194" s="145">
        <f t="shared" si="76"/>
        <v>0</v>
      </c>
      <c r="AH194" s="144"/>
      <c r="AI194" s="144"/>
      <c r="AJ194" s="145">
        <f t="shared" si="77"/>
        <v>0</v>
      </c>
      <c r="AK194" s="144"/>
      <c r="AL194" s="144"/>
      <c r="AM194" s="145">
        <f t="shared" si="78"/>
        <v>0</v>
      </c>
      <c r="AN194" s="144"/>
      <c r="AO194" s="144"/>
      <c r="AP194" s="145">
        <f t="shared" si="79"/>
        <v>0</v>
      </c>
      <c r="AQ194" s="210">
        <f t="shared" si="66"/>
        <v>0</v>
      </c>
      <c r="AR194" s="211">
        <f t="shared" si="66"/>
        <v>0</v>
      </c>
      <c r="AS194" s="212">
        <f t="shared" si="82"/>
        <v>0</v>
      </c>
    </row>
    <row r="195" spans="1:45" x14ac:dyDescent="0.2">
      <c r="A195" s="194"/>
      <c r="D195" s="124" t="s">
        <v>162</v>
      </c>
      <c r="F195" s="126"/>
      <c r="G195" s="144"/>
      <c r="H195" s="144"/>
      <c r="I195" s="145">
        <f t="shared" si="68"/>
        <v>0</v>
      </c>
      <c r="J195" s="144"/>
      <c r="K195" s="144"/>
      <c r="L195" s="145">
        <f t="shared" si="69"/>
        <v>0</v>
      </c>
      <c r="M195" s="144"/>
      <c r="N195" s="144"/>
      <c r="O195" s="145">
        <f t="shared" si="70"/>
        <v>0</v>
      </c>
      <c r="P195" s="144"/>
      <c r="Q195" s="144"/>
      <c r="R195" s="145">
        <f t="shared" si="71"/>
        <v>0</v>
      </c>
      <c r="S195" s="144"/>
      <c r="T195" s="144"/>
      <c r="U195" s="145">
        <f t="shared" si="72"/>
        <v>0</v>
      </c>
      <c r="V195" s="144"/>
      <c r="W195" s="144"/>
      <c r="X195" s="145">
        <f t="shared" si="73"/>
        <v>0</v>
      </c>
      <c r="Y195" s="144"/>
      <c r="Z195" s="144"/>
      <c r="AA195" s="145">
        <f t="shared" si="74"/>
        <v>0</v>
      </c>
      <c r="AB195" s="144"/>
      <c r="AC195" s="144"/>
      <c r="AD195" s="145">
        <f t="shared" si="75"/>
        <v>0</v>
      </c>
      <c r="AE195" s="144"/>
      <c r="AF195" s="144"/>
      <c r="AG195" s="145">
        <f t="shared" si="76"/>
        <v>0</v>
      </c>
      <c r="AH195" s="144"/>
      <c r="AI195" s="144"/>
      <c r="AJ195" s="145">
        <f t="shared" si="77"/>
        <v>0</v>
      </c>
      <c r="AK195" s="144"/>
      <c r="AL195" s="144"/>
      <c r="AM195" s="145">
        <f t="shared" si="78"/>
        <v>0</v>
      </c>
      <c r="AN195" s="144"/>
      <c r="AO195" s="144"/>
      <c r="AP195" s="145">
        <f t="shared" si="79"/>
        <v>0</v>
      </c>
      <c r="AQ195" s="210">
        <f t="shared" si="66"/>
        <v>0</v>
      </c>
      <c r="AR195" s="211">
        <f t="shared" si="66"/>
        <v>0</v>
      </c>
      <c r="AS195" s="212">
        <f t="shared" si="82"/>
        <v>0</v>
      </c>
    </row>
    <row r="196" spans="1:45" x14ac:dyDescent="0.2">
      <c r="A196" s="194"/>
      <c r="C196" s="124" t="s">
        <v>163</v>
      </c>
      <c r="F196" s="126"/>
      <c r="G196" s="144"/>
      <c r="H196" s="144"/>
      <c r="I196" s="145">
        <f t="shared" si="68"/>
        <v>0</v>
      </c>
      <c r="J196" s="144"/>
      <c r="K196" s="144"/>
      <c r="L196" s="145">
        <f t="shared" si="69"/>
        <v>0</v>
      </c>
      <c r="M196" s="144"/>
      <c r="N196" s="144"/>
      <c r="O196" s="145">
        <f t="shared" si="70"/>
        <v>0</v>
      </c>
      <c r="P196" s="144"/>
      <c r="Q196" s="144"/>
      <c r="R196" s="145">
        <f t="shared" si="71"/>
        <v>0</v>
      </c>
      <c r="S196" s="144"/>
      <c r="T196" s="144"/>
      <c r="U196" s="145">
        <f t="shared" si="72"/>
        <v>0</v>
      </c>
      <c r="V196" s="144"/>
      <c r="W196" s="144"/>
      <c r="X196" s="145">
        <f t="shared" si="73"/>
        <v>0</v>
      </c>
      <c r="Y196" s="144"/>
      <c r="Z196" s="144"/>
      <c r="AA196" s="145">
        <f t="shared" si="74"/>
        <v>0</v>
      </c>
      <c r="AB196" s="144"/>
      <c r="AC196" s="144"/>
      <c r="AD196" s="145">
        <f t="shared" si="75"/>
        <v>0</v>
      </c>
      <c r="AE196" s="144"/>
      <c r="AF196" s="144"/>
      <c r="AG196" s="145">
        <f t="shared" si="76"/>
        <v>0</v>
      </c>
      <c r="AH196" s="144"/>
      <c r="AI196" s="144"/>
      <c r="AJ196" s="145">
        <f t="shared" si="77"/>
        <v>0</v>
      </c>
      <c r="AK196" s="144"/>
      <c r="AL196" s="144"/>
      <c r="AM196" s="145">
        <f t="shared" si="78"/>
        <v>0</v>
      </c>
      <c r="AN196" s="144"/>
      <c r="AO196" s="144"/>
      <c r="AP196" s="145">
        <f t="shared" si="79"/>
        <v>0</v>
      </c>
      <c r="AQ196" s="210">
        <f t="shared" si="66"/>
        <v>0</v>
      </c>
      <c r="AR196" s="211">
        <f t="shared" si="66"/>
        <v>0</v>
      </c>
      <c r="AS196" s="212">
        <f t="shared" si="82"/>
        <v>0</v>
      </c>
    </row>
    <row r="197" spans="1:45" x14ac:dyDescent="0.2">
      <c r="A197" s="194"/>
      <c r="F197" s="126"/>
      <c r="G197" s="143"/>
      <c r="H197" s="144"/>
      <c r="I197" s="145">
        <f t="shared" si="68"/>
        <v>0</v>
      </c>
      <c r="J197" s="143"/>
      <c r="K197" s="144"/>
      <c r="L197" s="145">
        <f t="shared" si="69"/>
        <v>0</v>
      </c>
      <c r="M197" s="143"/>
      <c r="N197" s="144"/>
      <c r="O197" s="145">
        <f t="shared" si="70"/>
        <v>0</v>
      </c>
      <c r="P197" s="143"/>
      <c r="Q197" s="144"/>
      <c r="R197" s="145">
        <f t="shared" si="71"/>
        <v>0</v>
      </c>
      <c r="S197" s="143"/>
      <c r="T197" s="144"/>
      <c r="U197" s="145">
        <f t="shared" si="72"/>
        <v>0</v>
      </c>
      <c r="V197" s="143"/>
      <c r="W197" s="144"/>
      <c r="X197" s="145">
        <f t="shared" si="73"/>
        <v>0</v>
      </c>
      <c r="Y197" s="143"/>
      <c r="Z197" s="144"/>
      <c r="AA197" s="145">
        <f t="shared" si="74"/>
        <v>0</v>
      </c>
      <c r="AB197" s="143"/>
      <c r="AC197" s="144"/>
      <c r="AD197" s="145">
        <f t="shared" si="75"/>
        <v>0</v>
      </c>
      <c r="AE197" s="143"/>
      <c r="AF197" s="144"/>
      <c r="AG197" s="145">
        <f t="shared" si="76"/>
        <v>0</v>
      </c>
      <c r="AH197" s="143"/>
      <c r="AI197" s="144"/>
      <c r="AJ197" s="145">
        <f t="shared" si="77"/>
        <v>0</v>
      </c>
      <c r="AK197" s="143"/>
      <c r="AL197" s="144"/>
      <c r="AM197" s="145">
        <f t="shared" si="78"/>
        <v>0</v>
      </c>
      <c r="AN197" s="143"/>
      <c r="AO197" s="144"/>
      <c r="AP197" s="145">
        <f t="shared" si="79"/>
        <v>0</v>
      </c>
      <c r="AQ197" s="210">
        <f t="shared" si="66"/>
        <v>0</v>
      </c>
      <c r="AR197" s="211">
        <f t="shared" si="66"/>
        <v>0</v>
      </c>
      <c r="AS197" s="212">
        <f t="shared" si="82"/>
        <v>0</v>
      </c>
    </row>
    <row r="198" spans="1:45" s="146" customFormat="1" x14ac:dyDescent="0.2">
      <c r="A198" s="197"/>
      <c r="B198" s="146" t="s">
        <v>164</v>
      </c>
      <c r="F198" s="161"/>
      <c r="G198" s="34">
        <f>SUM(G199:G204)</f>
        <v>0</v>
      </c>
      <c r="H198" s="147">
        <f>SUM(H199:H204)</f>
        <v>0</v>
      </c>
      <c r="I198" s="137">
        <f t="shared" si="68"/>
        <v>0</v>
      </c>
      <c r="J198" s="34">
        <f>SUM(J199:J204)</f>
        <v>0</v>
      </c>
      <c r="K198" s="147">
        <f>SUM(K199:K204)</f>
        <v>0</v>
      </c>
      <c r="L198" s="137">
        <f t="shared" si="69"/>
        <v>0</v>
      </c>
      <c r="M198" s="34">
        <f>SUM(M199:M204)</f>
        <v>0</v>
      </c>
      <c r="N198" s="147">
        <f>SUM(N199:N204)</f>
        <v>0</v>
      </c>
      <c r="O198" s="137">
        <f t="shared" si="70"/>
        <v>0</v>
      </c>
      <c r="P198" s="34">
        <f>SUM(P199:P204)</f>
        <v>0</v>
      </c>
      <c r="Q198" s="147">
        <f>SUM(Q199:Q204)</f>
        <v>0</v>
      </c>
      <c r="R198" s="137">
        <f t="shared" si="71"/>
        <v>0</v>
      </c>
      <c r="S198" s="34">
        <f>SUM(S199:S204)</f>
        <v>0</v>
      </c>
      <c r="T198" s="147">
        <f>SUM(T199:T204)</f>
        <v>0</v>
      </c>
      <c r="U198" s="137">
        <f t="shared" si="72"/>
        <v>0</v>
      </c>
      <c r="V198" s="34">
        <f>SUM(V199:V204)</f>
        <v>0</v>
      </c>
      <c r="W198" s="147">
        <f>SUM(W199:W204)</f>
        <v>0</v>
      </c>
      <c r="X198" s="137">
        <f t="shared" si="73"/>
        <v>0</v>
      </c>
      <c r="Y198" s="34">
        <f>SUM(Y199:Y204)</f>
        <v>0</v>
      </c>
      <c r="Z198" s="147">
        <f>SUM(Z199:Z204)</f>
        <v>0</v>
      </c>
      <c r="AA198" s="137">
        <f t="shared" si="74"/>
        <v>0</v>
      </c>
      <c r="AB198" s="34">
        <f>SUM(AB199:AB204)</f>
        <v>0</v>
      </c>
      <c r="AC198" s="147">
        <f>SUM(AC199:AC204)</f>
        <v>0</v>
      </c>
      <c r="AD198" s="137">
        <f t="shared" si="75"/>
        <v>0</v>
      </c>
      <c r="AE198" s="34">
        <f>SUM(AE199:AE204)</f>
        <v>0</v>
      </c>
      <c r="AF198" s="147">
        <f>SUM(AF199:AF204)</f>
        <v>0</v>
      </c>
      <c r="AG198" s="137">
        <f t="shared" si="76"/>
        <v>0</v>
      </c>
      <c r="AH198" s="34">
        <f>SUM(AH199:AH204)</f>
        <v>0</v>
      </c>
      <c r="AI198" s="147">
        <f>SUM(AI199:AI204)</f>
        <v>0</v>
      </c>
      <c r="AJ198" s="137">
        <f t="shared" si="77"/>
        <v>0</v>
      </c>
      <c r="AK198" s="34">
        <f>SUM(AK199:AK204)</f>
        <v>0</v>
      </c>
      <c r="AL198" s="147">
        <f>SUM(AL199:AL204)</f>
        <v>0</v>
      </c>
      <c r="AM198" s="137">
        <f t="shared" si="78"/>
        <v>0</v>
      </c>
      <c r="AN198" s="34">
        <f>SUM(AN199:AN204)</f>
        <v>0</v>
      </c>
      <c r="AO198" s="147">
        <f>SUM(AO199:AO204)</f>
        <v>0</v>
      </c>
      <c r="AP198" s="137">
        <f t="shared" si="79"/>
        <v>0</v>
      </c>
      <c r="AQ198" s="207">
        <f t="shared" si="66"/>
        <v>0</v>
      </c>
      <c r="AR198" s="208">
        <f t="shared" si="66"/>
        <v>0</v>
      </c>
      <c r="AS198" s="209">
        <f t="shared" si="82"/>
        <v>0</v>
      </c>
    </row>
    <row r="199" spans="1:45" x14ac:dyDescent="0.2">
      <c r="A199" s="194"/>
      <c r="C199" s="124" t="s">
        <v>165</v>
      </c>
      <c r="F199" s="126"/>
      <c r="G199" s="143"/>
      <c r="H199" s="144"/>
      <c r="I199" s="145">
        <f t="shared" si="68"/>
        <v>0</v>
      </c>
      <c r="J199" s="143"/>
      <c r="K199" s="144"/>
      <c r="L199" s="145">
        <f t="shared" si="69"/>
        <v>0</v>
      </c>
      <c r="M199" s="143"/>
      <c r="N199" s="144"/>
      <c r="O199" s="145">
        <f t="shared" si="70"/>
        <v>0</v>
      </c>
      <c r="P199" s="143"/>
      <c r="Q199" s="144"/>
      <c r="R199" s="145">
        <f t="shared" si="71"/>
        <v>0</v>
      </c>
      <c r="S199" s="143"/>
      <c r="T199" s="144"/>
      <c r="U199" s="145">
        <f t="shared" si="72"/>
        <v>0</v>
      </c>
      <c r="V199" s="143"/>
      <c r="W199" s="144"/>
      <c r="X199" s="145">
        <f t="shared" si="73"/>
        <v>0</v>
      </c>
      <c r="Y199" s="143"/>
      <c r="Z199" s="144"/>
      <c r="AA199" s="145">
        <f t="shared" si="74"/>
        <v>0</v>
      </c>
      <c r="AB199" s="143"/>
      <c r="AC199" s="144"/>
      <c r="AD199" s="145">
        <f t="shared" si="75"/>
        <v>0</v>
      </c>
      <c r="AE199" s="143"/>
      <c r="AF199" s="144"/>
      <c r="AG199" s="145">
        <f t="shared" si="76"/>
        <v>0</v>
      </c>
      <c r="AH199" s="143"/>
      <c r="AI199" s="144"/>
      <c r="AJ199" s="145">
        <f t="shared" si="77"/>
        <v>0</v>
      </c>
      <c r="AK199" s="143"/>
      <c r="AL199" s="144"/>
      <c r="AM199" s="145">
        <f t="shared" si="78"/>
        <v>0</v>
      </c>
      <c r="AN199" s="143"/>
      <c r="AO199" s="144"/>
      <c r="AP199" s="145">
        <f t="shared" si="79"/>
        <v>0</v>
      </c>
      <c r="AQ199" s="210">
        <f t="shared" si="66"/>
        <v>0</v>
      </c>
      <c r="AR199" s="211">
        <f t="shared" si="66"/>
        <v>0</v>
      </c>
      <c r="AS199" s="212">
        <f t="shared" si="82"/>
        <v>0</v>
      </c>
    </row>
    <row r="200" spans="1:45" x14ac:dyDescent="0.2">
      <c r="A200" s="194"/>
      <c r="C200" s="124" t="s">
        <v>166</v>
      </c>
      <c r="F200" s="126"/>
      <c r="G200" s="143"/>
      <c r="H200" s="144"/>
      <c r="I200" s="145">
        <f t="shared" si="68"/>
        <v>0</v>
      </c>
      <c r="J200" s="143"/>
      <c r="K200" s="144"/>
      <c r="L200" s="145">
        <f t="shared" si="69"/>
        <v>0</v>
      </c>
      <c r="M200" s="143"/>
      <c r="N200" s="144"/>
      <c r="O200" s="145">
        <f t="shared" si="70"/>
        <v>0</v>
      </c>
      <c r="P200" s="143"/>
      <c r="Q200" s="144"/>
      <c r="R200" s="145">
        <f t="shared" si="71"/>
        <v>0</v>
      </c>
      <c r="S200" s="143"/>
      <c r="T200" s="144"/>
      <c r="U200" s="145">
        <f t="shared" si="72"/>
        <v>0</v>
      </c>
      <c r="V200" s="143"/>
      <c r="W200" s="144"/>
      <c r="X200" s="145">
        <f t="shared" si="73"/>
        <v>0</v>
      </c>
      <c r="Y200" s="143"/>
      <c r="Z200" s="144"/>
      <c r="AA200" s="145">
        <f t="shared" si="74"/>
        <v>0</v>
      </c>
      <c r="AB200" s="143"/>
      <c r="AC200" s="144"/>
      <c r="AD200" s="145">
        <f t="shared" si="75"/>
        <v>0</v>
      </c>
      <c r="AE200" s="143"/>
      <c r="AF200" s="144"/>
      <c r="AG200" s="145">
        <f t="shared" si="76"/>
        <v>0</v>
      </c>
      <c r="AH200" s="143"/>
      <c r="AI200" s="144"/>
      <c r="AJ200" s="145">
        <f t="shared" si="77"/>
        <v>0</v>
      </c>
      <c r="AK200" s="143"/>
      <c r="AL200" s="144"/>
      <c r="AM200" s="145">
        <f t="shared" si="78"/>
        <v>0</v>
      </c>
      <c r="AN200" s="143"/>
      <c r="AO200" s="144"/>
      <c r="AP200" s="145">
        <f t="shared" si="79"/>
        <v>0</v>
      </c>
      <c r="AQ200" s="210">
        <f t="shared" si="66"/>
        <v>0</v>
      </c>
      <c r="AR200" s="211">
        <f t="shared" si="66"/>
        <v>0</v>
      </c>
      <c r="AS200" s="212">
        <f t="shared" si="82"/>
        <v>0</v>
      </c>
    </row>
    <row r="201" spans="1:45" x14ac:dyDescent="0.2">
      <c r="A201" s="194"/>
      <c r="C201" s="124" t="s">
        <v>167</v>
      </c>
      <c r="F201" s="126"/>
      <c r="G201" s="143"/>
      <c r="H201" s="144"/>
      <c r="I201" s="145">
        <f t="shared" si="68"/>
        <v>0</v>
      </c>
      <c r="J201" s="143"/>
      <c r="K201" s="144"/>
      <c r="L201" s="145">
        <f t="shared" si="69"/>
        <v>0</v>
      </c>
      <c r="M201" s="143"/>
      <c r="N201" s="144"/>
      <c r="O201" s="145">
        <f t="shared" si="70"/>
        <v>0</v>
      </c>
      <c r="P201" s="143"/>
      <c r="Q201" s="144"/>
      <c r="R201" s="145">
        <f t="shared" si="71"/>
        <v>0</v>
      </c>
      <c r="S201" s="143"/>
      <c r="T201" s="144"/>
      <c r="U201" s="145">
        <f t="shared" si="72"/>
        <v>0</v>
      </c>
      <c r="V201" s="143"/>
      <c r="W201" s="144"/>
      <c r="X201" s="145">
        <f t="shared" si="73"/>
        <v>0</v>
      </c>
      <c r="Y201" s="143"/>
      <c r="Z201" s="144"/>
      <c r="AA201" s="145">
        <f t="shared" si="74"/>
        <v>0</v>
      </c>
      <c r="AB201" s="143"/>
      <c r="AC201" s="144"/>
      <c r="AD201" s="145">
        <f t="shared" si="75"/>
        <v>0</v>
      </c>
      <c r="AE201" s="143"/>
      <c r="AF201" s="144"/>
      <c r="AG201" s="145">
        <f t="shared" si="76"/>
        <v>0</v>
      </c>
      <c r="AH201" s="143"/>
      <c r="AI201" s="144"/>
      <c r="AJ201" s="145">
        <f t="shared" si="77"/>
        <v>0</v>
      </c>
      <c r="AK201" s="143"/>
      <c r="AL201" s="144"/>
      <c r="AM201" s="145">
        <f t="shared" si="78"/>
        <v>0</v>
      </c>
      <c r="AN201" s="143"/>
      <c r="AO201" s="144"/>
      <c r="AP201" s="145">
        <f t="shared" si="79"/>
        <v>0</v>
      </c>
      <c r="AQ201" s="210">
        <f t="shared" si="66"/>
        <v>0</v>
      </c>
      <c r="AR201" s="211">
        <f t="shared" si="66"/>
        <v>0</v>
      </c>
      <c r="AS201" s="212">
        <f t="shared" si="82"/>
        <v>0</v>
      </c>
    </row>
    <row r="202" spans="1:45" x14ac:dyDescent="0.2">
      <c r="A202" s="194"/>
      <c r="C202" s="124" t="s">
        <v>168</v>
      </c>
      <c r="F202" s="126"/>
      <c r="G202" s="143"/>
      <c r="H202" s="144"/>
      <c r="I202" s="145">
        <f t="shared" si="68"/>
        <v>0</v>
      </c>
      <c r="J202" s="143"/>
      <c r="K202" s="144"/>
      <c r="L202" s="145">
        <f t="shared" si="69"/>
        <v>0</v>
      </c>
      <c r="M202" s="143"/>
      <c r="N202" s="144"/>
      <c r="O202" s="145">
        <f t="shared" si="70"/>
        <v>0</v>
      </c>
      <c r="P202" s="143"/>
      <c r="Q202" s="144"/>
      <c r="R202" s="145">
        <f t="shared" si="71"/>
        <v>0</v>
      </c>
      <c r="S202" s="143"/>
      <c r="T202" s="144"/>
      <c r="U202" s="145">
        <f t="shared" si="72"/>
        <v>0</v>
      </c>
      <c r="V202" s="143"/>
      <c r="W202" s="144"/>
      <c r="X202" s="145">
        <f t="shared" si="73"/>
        <v>0</v>
      </c>
      <c r="Y202" s="143"/>
      <c r="Z202" s="144"/>
      <c r="AA202" s="145">
        <f t="shared" si="74"/>
        <v>0</v>
      </c>
      <c r="AB202" s="143"/>
      <c r="AC202" s="144"/>
      <c r="AD202" s="145">
        <f t="shared" si="75"/>
        <v>0</v>
      </c>
      <c r="AE202" s="143"/>
      <c r="AF202" s="144"/>
      <c r="AG202" s="145">
        <f t="shared" si="76"/>
        <v>0</v>
      </c>
      <c r="AH202" s="143"/>
      <c r="AI202" s="144"/>
      <c r="AJ202" s="145">
        <f t="shared" si="77"/>
        <v>0</v>
      </c>
      <c r="AK202" s="143"/>
      <c r="AL202" s="144"/>
      <c r="AM202" s="145">
        <f t="shared" si="78"/>
        <v>0</v>
      </c>
      <c r="AN202" s="143"/>
      <c r="AO202" s="144"/>
      <c r="AP202" s="145">
        <f t="shared" si="79"/>
        <v>0</v>
      </c>
      <c r="AQ202" s="210">
        <f t="shared" si="66"/>
        <v>0</v>
      </c>
      <c r="AR202" s="211">
        <f t="shared" si="66"/>
        <v>0</v>
      </c>
      <c r="AS202" s="212">
        <f t="shared" si="82"/>
        <v>0</v>
      </c>
    </row>
    <row r="203" spans="1:45" x14ac:dyDescent="0.2">
      <c r="A203" s="194"/>
      <c r="C203" s="124" t="s">
        <v>169</v>
      </c>
      <c r="F203" s="126"/>
      <c r="G203" s="143"/>
      <c r="H203" s="144"/>
      <c r="I203" s="145">
        <f t="shared" si="68"/>
        <v>0</v>
      </c>
      <c r="J203" s="143"/>
      <c r="K203" s="144"/>
      <c r="L203" s="145">
        <f t="shared" si="69"/>
        <v>0</v>
      </c>
      <c r="M203" s="143"/>
      <c r="N203" s="144"/>
      <c r="O203" s="145">
        <f t="shared" si="70"/>
        <v>0</v>
      </c>
      <c r="P203" s="143"/>
      <c r="Q203" s="144"/>
      <c r="R203" s="145">
        <f t="shared" si="71"/>
        <v>0</v>
      </c>
      <c r="S203" s="143"/>
      <c r="T203" s="144"/>
      <c r="U203" s="145">
        <f t="shared" si="72"/>
        <v>0</v>
      </c>
      <c r="V203" s="143"/>
      <c r="W203" s="144"/>
      <c r="X203" s="145">
        <f t="shared" si="73"/>
        <v>0</v>
      </c>
      <c r="Y203" s="143"/>
      <c r="Z203" s="144"/>
      <c r="AA203" s="145">
        <f t="shared" si="74"/>
        <v>0</v>
      </c>
      <c r="AB203" s="143"/>
      <c r="AC203" s="144"/>
      <c r="AD203" s="145">
        <f t="shared" si="75"/>
        <v>0</v>
      </c>
      <c r="AE203" s="143"/>
      <c r="AF203" s="144"/>
      <c r="AG203" s="145">
        <f t="shared" si="76"/>
        <v>0</v>
      </c>
      <c r="AH203" s="143"/>
      <c r="AI203" s="144"/>
      <c r="AJ203" s="145">
        <f t="shared" si="77"/>
        <v>0</v>
      </c>
      <c r="AK203" s="143"/>
      <c r="AL203" s="144"/>
      <c r="AM203" s="145">
        <f t="shared" si="78"/>
        <v>0</v>
      </c>
      <c r="AN203" s="143"/>
      <c r="AO203" s="144"/>
      <c r="AP203" s="145">
        <f t="shared" si="79"/>
        <v>0</v>
      </c>
      <c r="AQ203" s="210">
        <f t="shared" si="66"/>
        <v>0</v>
      </c>
      <c r="AR203" s="211">
        <f t="shared" si="66"/>
        <v>0</v>
      </c>
      <c r="AS203" s="212">
        <f t="shared" si="82"/>
        <v>0</v>
      </c>
    </row>
    <row r="204" spans="1:45" x14ac:dyDescent="0.2">
      <c r="A204" s="194"/>
      <c r="C204" s="124" t="s">
        <v>170</v>
      </c>
      <c r="F204" s="126"/>
      <c r="G204" s="143"/>
      <c r="H204" s="144"/>
      <c r="I204" s="145">
        <f t="shared" si="68"/>
        <v>0</v>
      </c>
      <c r="J204" s="143"/>
      <c r="K204" s="144"/>
      <c r="L204" s="145">
        <f t="shared" si="69"/>
        <v>0</v>
      </c>
      <c r="M204" s="143"/>
      <c r="N204" s="144"/>
      <c r="O204" s="145">
        <f t="shared" si="70"/>
        <v>0</v>
      </c>
      <c r="P204" s="143"/>
      <c r="Q204" s="144"/>
      <c r="R204" s="145">
        <f t="shared" si="71"/>
        <v>0</v>
      </c>
      <c r="S204" s="143"/>
      <c r="T204" s="144"/>
      <c r="U204" s="145">
        <f t="shared" si="72"/>
        <v>0</v>
      </c>
      <c r="V204" s="143"/>
      <c r="W204" s="144"/>
      <c r="X204" s="145">
        <f t="shared" si="73"/>
        <v>0</v>
      </c>
      <c r="Y204" s="143"/>
      <c r="Z204" s="144"/>
      <c r="AA204" s="145">
        <f t="shared" si="74"/>
        <v>0</v>
      </c>
      <c r="AB204" s="143"/>
      <c r="AC204" s="144"/>
      <c r="AD204" s="145">
        <f t="shared" si="75"/>
        <v>0</v>
      </c>
      <c r="AE204" s="143"/>
      <c r="AF204" s="144"/>
      <c r="AG204" s="145">
        <f t="shared" si="76"/>
        <v>0</v>
      </c>
      <c r="AH204" s="143"/>
      <c r="AI204" s="144"/>
      <c r="AJ204" s="145">
        <f t="shared" si="77"/>
        <v>0</v>
      </c>
      <c r="AK204" s="143"/>
      <c r="AL204" s="144"/>
      <c r="AM204" s="145">
        <f t="shared" si="78"/>
        <v>0</v>
      </c>
      <c r="AN204" s="143"/>
      <c r="AO204" s="144"/>
      <c r="AP204" s="145">
        <f t="shared" si="79"/>
        <v>0</v>
      </c>
      <c r="AQ204" s="210">
        <f t="shared" ref="AQ204:AR206" si="83">G204+J204+M204+P204+S204+V204+Y204+AB204+AE204+AH204+AK204+AN204</f>
        <v>0</v>
      </c>
      <c r="AR204" s="211">
        <f t="shared" si="83"/>
        <v>0</v>
      </c>
      <c r="AS204" s="212">
        <f t="shared" si="82"/>
        <v>0</v>
      </c>
    </row>
    <row r="205" spans="1:45" x14ac:dyDescent="0.2">
      <c r="A205" s="194"/>
      <c r="C205" s="154"/>
      <c r="D205" s="154"/>
      <c r="E205" s="154"/>
      <c r="F205" s="155"/>
      <c r="G205" s="127"/>
      <c r="H205" s="174"/>
      <c r="I205" s="145">
        <f t="shared" si="68"/>
        <v>0</v>
      </c>
      <c r="J205" s="127"/>
      <c r="K205" s="174"/>
      <c r="L205" s="145">
        <f t="shared" si="69"/>
        <v>0</v>
      </c>
      <c r="M205" s="127"/>
      <c r="N205" s="174"/>
      <c r="O205" s="145">
        <f t="shared" si="70"/>
        <v>0</v>
      </c>
      <c r="P205" s="127"/>
      <c r="Q205" s="174"/>
      <c r="R205" s="145">
        <f t="shared" si="71"/>
        <v>0</v>
      </c>
      <c r="S205" s="127"/>
      <c r="T205" s="174"/>
      <c r="U205" s="145">
        <f t="shared" si="72"/>
        <v>0</v>
      </c>
      <c r="V205" s="127"/>
      <c r="W205" s="174"/>
      <c r="X205" s="145">
        <f t="shared" si="73"/>
        <v>0</v>
      </c>
      <c r="Y205" s="127"/>
      <c r="Z205" s="174"/>
      <c r="AA205" s="145">
        <f t="shared" si="74"/>
        <v>0</v>
      </c>
      <c r="AB205" s="127"/>
      <c r="AC205" s="174"/>
      <c r="AD205" s="145">
        <f t="shared" si="75"/>
        <v>0</v>
      </c>
      <c r="AE205" s="127"/>
      <c r="AF205" s="174"/>
      <c r="AG205" s="145">
        <f t="shared" si="76"/>
        <v>0</v>
      </c>
      <c r="AH205" s="127"/>
      <c r="AI205" s="174"/>
      <c r="AJ205" s="145">
        <f t="shared" si="77"/>
        <v>0</v>
      </c>
      <c r="AK205" s="127"/>
      <c r="AL205" s="174"/>
      <c r="AM205" s="145">
        <f t="shared" si="78"/>
        <v>0</v>
      </c>
      <c r="AN205" s="127"/>
      <c r="AO205" s="174"/>
      <c r="AP205" s="145">
        <f t="shared" si="79"/>
        <v>0</v>
      </c>
      <c r="AQ205" s="210">
        <f t="shared" si="83"/>
        <v>0</v>
      </c>
      <c r="AR205" s="211">
        <f t="shared" si="83"/>
        <v>0</v>
      </c>
      <c r="AS205" s="212">
        <f t="shared" si="82"/>
        <v>0</v>
      </c>
    </row>
    <row r="206" spans="1:45" ht="12.75" thickBot="1" x14ac:dyDescent="0.25">
      <c r="A206" s="195"/>
      <c r="B206" s="175" t="s">
        <v>171</v>
      </c>
      <c r="C206" s="148"/>
      <c r="D206" s="148"/>
      <c r="E206" s="148"/>
      <c r="F206" s="149"/>
      <c r="G206" s="150"/>
      <c r="H206" s="151"/>
      <c r="I206" s="152">
        <f t="shared" si="68"/>
        <v>0</v>
      </c>
      <c r="J206" s="150"/>
      <c r="K206" s="151"/>
      <c r="L206" s="152">
        <f t="shared" si="69"/>
        <v>0</v>
      </c>
      <c r="M206" s="150"/>
      <c r="N206" s="151"/>
      <c r="O206" s="152">
        <f t="shared" si="70"/>
        <v>0</v>
      </c>
      <c r="P206" s="150"/>
      <c r="Q206" s="151"/>
      <c r="R206" s="152">
        <f t="shared" si="71"/>
        <v>0</v>
      </c>
      <c r="S206" s="150"/>
      <c r="T206" s="151"/>
      <c r="U206" s="152">
        <f t="shared" si="72"/>
        <v>0</v>
      </c>
      <c r="V206" s="150"/>
      <c r="W206" s="151"/>
      <c r="X206" s="152">
        <f t="shared" si="73"/>
        <v>0</v>
      </c>
      <c r="Y206" s="150"/>
      <c r="Z206" s="151"/>
      <c r="AA206" s="152">
        <f t="shared" si="74"/>
        <v>0</v>
      </c>
      <c r="AB206" s="150"/>
      <c r="AC206" s="151"/>
      <c r="AD206" s="152">
        <f t="shared" si="75"/>
        <v>0</v>
      </c>
      <c r="AE206" s="150"/>
      <c r="AF206" s="151"/>
      <c r="AG206" s="152">
        <f t="shared" si="76"/>
        <v>0</v>
      </c>
      <c r="AH206" s="150"/>
      <c r="AI206" s="151"/>
      <c r="AJ206" s="152">
        <f t="shared" si="77"/>
        <v>0</v>
      </c>
      <c r="AK206" s="150"/>
      <c r="AL206" s="151"/>
      <c r="AM206" s="152">
        <f t="shared" si="78"/>
        <v>0</v>
      </c>
      <c r="AN206" s="150"/>
      <c r="AO206" s="151"/>
      <c r="AP206" s="152">
        <f t="shared" si="79"/>
        <v>0</v>
      </c>
      <c r="AQ206" s="213">
        <f t="shared" si="83"/>
        <v>0</v>
      </c>
      <c r="AR206" s="214">
        <f t="shared" si="83"/>
        <v>0</v>
      </c>
      <c r="AS206" s="215">
        <f t="shared" si="82"/>
        <v>0</v>
      </c>
    </row>
    <row r="207" spans="1:45" ht="6" customHeight="1" thickBot="1" x14ac:dyDescent="0.25">
      <c r="AQ207" s="216"/>
      <c r="AR207" s="216"/>
      <c r="AS207" s="216"/>
    </row>
    <row r="208" spans="1:45" x14ac:dyDescent="0.2">
      <c r="A208" s="193" t="s">
        <v>172</v>
      </c>
      <c r="B208" s="123"/>
      <c r="C208" s="123"/>
      <c r="D208" s="123"/>
      <c r="E208" s="123"/>
      <c r="F208" s="125"/>
      <c r="G208" s="176"/>
      <c r="H208" s="177"/>
      <c r="I208" s="178"/>
      <c r="J208" s="176"/>
      <c r="K208" s="177"/>
      <c r="L208" s="178"/>
      <c r="M208" s="176"/>
      <c r="N208" s="177"/>
      <c r="O208" s="178"/>
      <c r="P208" s="176"/>
      <c r="Q208" s="177"/>
      <c r="R208" s="178"/>
      <c r="S208" s="176"/>
      <c r="T208" s="177"/>
      <c r="U208" s="178"/>
      <c r="V208" s="176"/>
      <c r="W208" s="177"/>
      <c r="X208" s="178"/>
      <c r="Y208" s="176"/>
      <c r="Z208" s="177"/>
      <c r="AA208" s="178"/>
      <c r="AB208" s="176"/>
      <c r="AC208" s="177"/>
      <c r="AD208" s="178"/>
      <c r="AE208" s="176"/>
      <c r="AF208" s="177"/>
      <c r="AG208" s="178"/>
      <c r="AH208" s="176"/>
      <c r="AI208" s="177"/>
      <c r="AJ208" s="178"/>
      <c r="AK208" s="176"/>
      <c r="AL208" s="177"/>
      <c r="AM208" s="178"/>
      <c r="AN208" s="176"/>
      <c r="AO208" s="177"/>
      <c r="AP208" s="178"/>
      <c r="AQ208" s="220">
        <f t="shared" ref="AQ208:AS213" si="84">G208+J208+M208+P208+S208+V208+Y208+AB208+AE208+AH208+AK208+AN208</f>
        <v>0</v>
      </c>
      <c r="AR208" s="221">
        <f t="shared" si="84"/>
        <v>0</v>
      </c>
      <c r="AS208" s="222">
        <f t="shared" si="84"/>
        <v>0</v>
      </c>
    </row>
    <row r="209" spans="1:45" s="146" customFormat="1" x14ac:dyDescent="0.2">
      <c r="A209" s="197"/>
      <c r="B209" s="146" t="s">
        <v>173</v>
      </c>
      <c r="F209" s="161"/>
      <c r="G209" s="34" t="e">
        <f>G4-G44</f>
        <v>#DIV/0!</v>
      </c>
      <c r="H209" s="147">
        <f>H4-H44</f>
        <v>0</v>
      </c>
      <c r="I209" s="137" t="e">
        <f>H209-G209</f>
        <v>#DIV/0!</v>
      </c>
      <c r="J209" s="34" t="e">
        <f>J4-J44</f>
        <v>#DIV/0!</v>
      </c>
      <c r="K209" s="147">
        <f>K4-K44</f>
        <v>0</v>
      </c>
      <c r="L209" s="137" t="e">
        <f>K209-J209</f>
        <v>#DIV/0!</v>
      </c>
      <c r="M209" s="34" t="e">
        <f>M4-M44</f>
        <v>#DIV/0!</v>
      </c>
      <c r="N209" s="147">
        <f>N4-N44</f>
        <v>0</v>
      </c>
      <c r="O209" s="137" t="e">
        <f>N209-M209</f>
        <v>#DIV/0!</v>
      </c>
      <c r="P209" s="34" t="e">
        <f>P4-P44</f>
        <v>#DIV/0!</v>
      </c>
      <c r="Q209" s="147">
        <f>Q4-Q44</f>
        <v>0</v>
      </c>
      <c r="R209" s="137" t="e">
        <f>Q209-P209</f>
        <v>#DIV/0!</v>
      </c>
      <c r="S209" s="34" t="e">
        <f>S4-S44</f>
        <v>#DIV/0!</v>
      </c>
      <c r="T209" s="147">
        <f>T4-T44</f>
        <v>0</v>
      </c>
      <c r="U209" s="137" t="e">
        <f>T209-S209</f>
        <v>#DIV/0!</v>
      </c>
      <c r="V209" s="34" t="e">
        <f>V4-V44</f>
        <v>#DIV/0!</v>
      </c>
      <c r="W209" s="147">
        <f>W4-W44</f>
        <v>0</v>
      </c>
      <c r="X209" s="137" t="e">
        <f>W209-V209</f>
        <v>#DIV/0!</v>
      </c>
      <c r="Y209" s="34" t="e">
        <f>Y4-Y44</f>
        <v>#DIV/0!</v>
      </c>
      <c r="Z209" s="147">
        <f>Z4-Z44</f>
        <v>0</v>
      </c>
      <c r="AA209" s="137" t="e">
        <f>Z209-Y209</f>
        <v>#DIV/0!</v>
      </c>
      <c r="AB209" s="34" t="e">
        <f>AB4-AB44</f>
        <v>#DIV/0!</v>
      </c>
      <c r="AC209" s="147">
        <f>AC4-AC44</f>
        <v>0</v>
      </c>
      <c r="AD209" s="137" t="e">
        <f>AC209-AB209</f>
        <v>#DIV/0!</v>
      </c>
      <c r="AE209" s="34" t="e">
        <f>AE4-AE44</f>
        <v>#DIV/0!</v>
      </c>
      <c r="AF209" s="147">
        <f>AF4-AF44</f>
        <v>0</v>
      </c>
      <c r="AG209" s="137" t="e">
        <f>AF209-AE209</f>
        <v>#DIV/0!</v>
      </c>
      <c r="AH209" s="34" t="e">
        <f>AH4-AH44</f>
        <v>#DIV/0!</v>
      </c>
      <c r="AI209" s="147">
        <f>AI4-AI44</f>
        <v>0</v>
      </c>
      <c r="AJ209" s="137" t="e">
        <f>AI209-AH209</f>
        <v>#DIV/0!</v>
      </c>
      <c r="AK209" s="34" t="e">
        <f>AK4-AK44</f>
        <v>#DIV/0!</v>
      </c>
      <c r="AL209" s="147">
        <f>AL4-AL44</f>
        <v>0</v>
      </c>
      <c r="AM209" s="137" t="e">
        <f>AL209-AK209</f>
        <v>#DIV/0!</v>
      </c>
      <c r="AN209" s="34" t="e">
        <f>AN4-AN44</f>
        <v>#DIV/0!</v>
      </c>
      <c r="AO209" s="147">
        <f>AO4-AO44</f>
        <v>0</v>
      </c>
      <c r="AP209" s="137" t="e">
        <f>AO209-AN209</f>
        <v>#DIV/0!</v>
      </c>
      <c r="AQ209" s="207" t="e">
        <f t="shared" si="84"/>
        <v>#DIV/0!</v>
      </c>
      <c r="AR209" s="208">
        <f t="shared" si="84"/>
        <v>0</v>
      </c>
      <c r="AS209" s="209" t="e">
        <f t="shared" si="84"/>
        <v>#DIV/0!</v>
      </c>
    </row>
    <row r="210" spans="1:45" x14ac:dyDescent="0.2">
      <c r="A210" s="194"/>
      <c r="C210" s="124" t="s">
        <v>174</v>
      </c>
      <c r="F210" s="126"/>
      <c r="G210" s="143">
        <f>G211+G212</f>
        <v>0</v>
      </c>
      <c r="H210" s="144">
        <f>H211+H212</f>
        <v>0</v>
      </c>
      <c r="I210" s="145">
        <f>G210-H210</f>
        <v>0</v>
      </c>
      <c r="J210" s="143">
        <f>J211+J212</f>
        <v>0</v>
      </c>
      <c r="K210" s="144">
        <f>K211+K212</f>
        <v>0</v>
      </c>
      <c r="L210" s="145">
        <f>J210-K210</f>
        <v>0</v>
      </c>
      <c r="M210" s="143">
        <f>M211+M212</f>
        <v>0</v>
      </c>
      <c r="N210" s="144">
        <f>N211+N212</f>
        <v>0</v>
      </c>
      <c r="O210" s="145">
        <f>M210-N210</f>
        <v>0</v>
      </c>
      <c r="P210" s="143">
        <f>P211+P212</f>
        <v>0</v>
      </c>
      <c r="Q210" s="144">
        <f>Q211+Q212</f>
        <v>0</v>
      </c>
      <c r="R210" s="145">
        <f>P210-Q210</f>
        <v>0</v>
      </c>
      <c r="S210" s="143">
        <f>S211+S212</f>
        <v>0</v>
      </c>
      <c r="T210" s="144">
        <f>T211+T212</f>
        <v>0</v>
      </c>
      <c r="U210" s="145">
        <f>S210-T210</f>
        <v>0</v>
      </c>
      <c r="V210" s="143">
        <f>V211+V212</f>
        <v>0</v>
      </c>
      <c r="W210" s="144">
        <f>W211+W212</f>
        <v>0</v>
      </c>
      <c r="X210" s="145">
        <f>V210-W210</f>
        <v>0</v>
      </c>
      <c r="Y210" s="143">
        <f>Y211+Y212</f>
        <v>0</v>
      </c>
      <c r="Z210" s="144">
        <f>Z211+Z212</f>
        <v>0</v>
      </c>
      <c r="AA210" s="145">
        <f>Y210-Z210</f>
        <v>0</v>
      </c>
      <c r="AB210" s="143">
        <f>AB211+AB212</f>
        <v>0</v>
      </c>
      <c r="AC210" s="144">
        <f>AC211+AC212</f>
        <v>0</v>
      </c>
      <c r="AD210" s="145">
        <f>AB210-AC210</f>
        <v>0</v>
      </c>
      <c r="AE210" s="143">
        <f>AE211+AE212</f>
        <v>0</v>
      </c>
      <c r="AF210" s="144">
        <f>AF211+AF212</f>
        <v>0</v>
      </c>
      <c r="AG210" s="145">
        <f>AE210-AF210</f>
        <v>0</v>
      </c>
      <c r="AH210" s="143">
        <f>AH211+AH212</f>
        <v>0</v>
      </c>
      <c r="AI210" s="144">
        <f>AI211+AI212</f>
        <v>0</v>
      </c>
      <c r="AJ210" s="145">
        <f>AH210-AI210</f>
        <v>0</v>
      </c>
      <c r="AK210" s="143">
        <f>AK211+AK212</f>
        <v>0</v>
      </c>
      <c r="AL210" s="144">
        <f>AL211+AL212</f>
        <v>0</v>
      </c>
      <c r="AM210" s="145">
        <f>AK210-AL210</f>
        <v>0</v>
      </c>
      <c r="AN210" s="143">
        <f>AN211+AN212</f>
        <v>0</v>
      </c>
      <c r="AO210" s="144">
        <f>AO211+AO212</f>
        <v>0</v>
      </c>
      <c r="AP210" s="145">
        <f>AN210-AO210</f>
        <v>0</v>
      </c>
      <c r="AQ210" s="210">
        <f t="shared" si="84"/>
        <v>0</v>
      </c>
      <c r="AR210" s="211">
        <f t="shared" si="84"/>
        <v>0</v>
      </c>
      <c r="AS210" s="212">
        <f t="shared" si="84"/>
        <v>0</v>
      </c>
    </row>
    <row r="211" spans="1:45" x14ac:dyDescent="0.2">
      <c r="A211" s="194"/>
      <c r="D211" s="124" t="s">
        <v>175</v>
      </c>
      <c r="F211" s="126"/>
      <c r="G211" s="143"/>
      <c r="H211" s="144"/>
      <c r="I211" s="145">
        <f>G211-H211</f>
        <v>0</v>
      </c>
      <c r="J211" s="143"/>
      <c r="K211" s="144"/>
      <c r="L211" s="145">
        <f>J211-K211</f>
        <v>0</v>
      </c>
      <c r="M211" s="143"/>
      <c r="N211" s="144"/>
      <c r="O211" s="145">
        <f>M211-N211</f>
        <v>0</v>
      </c>
      <c r="P211" s="143"/>
      <c r="Q211" s="144"/>
      <c r="R211" s="145">
        <f>P211-Q211</f>
        <v>0</v>
      </c>
      <c r="S211" s="143"/>
      <c r="T211" s="144"/>
      <c r="U211" s="145">
        <f>S211-T211</f>
        <v>0</v>
      </c>
      <c r="V211" s="143"/>
      <c r="W211" s="144"/>
      <c r="X211" s="145">
        <f>V211-W211</f>
        <v>0</v>
      </c>
      <c r="Y211" s="143"/>
      <c r="Z211" s="144"/>
      <c r="AA211" s="145">
        <f>Y211-Z211</f>
        <v>0</v>
      </c>
      <c r="AB211" s="143"/>
      <c r="AC211" s="144"/>
      <c r="AD211" s="145">
        <f>AB211-AC211</f>
        <v>0</v>
      </c>
      <c r="AE211" s="143"/>
      <c r="AF211" s="144"/>
      <c r="AG211" s="145">
        <f>AE211-AF211</f>
        <v>0</v>
      </c>
      <c r="AH211" s="143"/>
      <c r="AI211" s="144"/>
      <c r="AJ211" s="145">
        <f>AH211-AI211</f>
        <v>0</v>
      </c>
      <c r="AK211" s="143"/>
      <c r="AL211" s="144"/>
      <c r="AM211" s="145">
        <f>AK211-AL211</f>
        <v>0</v>
      </c>
      <c r="AN211" s="143"/>
      <c r="AO211" s="144"/>
      <c r="AP211" s="145">
        <f>AN211-AO211</f>
        <v>0</v>
      </c>
      <c r="AQ211" s="210">
        <f t="shared" si="84"/>
        <v>0</v>
      </c>
      <c r="AR211" s="211">
        <f t="shared" si="84"/>
        <v>0</v>
      </c>
      <c r="AS211" s="212">
        <f t="shared" si="84"/>
        <v>0</v>
      </c>
    </row>
    <row r="212" spans="1:45" x14ac:dyDescent="0.2">
      <c r="A212" s="194"/>
      <c r="D212" s="124" t="s">
        <v>176</v>
      </c>
      <c r="F212" s="126"/>
      <c r="G212" s="143"/>
      <c r="H212" s="144"/>
      <c r="I212" s="145">
        <f>G212-H212</f>
        <v>0</v>
      </c>
      <c r="J212" s="143"/>
      <c r="K212" s="144"/>
      <c r="L212" s="145">
        <f>J212-K212</f>
        <v>0</v>
      </c>
      <c r="M212" s="143"/>
      <c r="N212" s="144"/>
      <c r="O212" s="145">
        <f>M212-N212</f>
        <v>0</v>
      </c>
      <c r="P212" s="143"/>
      <c r="Q212" s="144"/>
      <c r="R212" s="145">
        <f>P212-Q212</f>
        <v>0</v>
      </c>
      <c r="S212" s="143"/>
      <c r="T212" s="144"/>
      <c r="U212" s="145">
        <f>S212-T212</f>
        <v>0</v>
      </c>
      <c r="V212" s="143"/>
      <c r="W212" s="144"/>
      <c r="X212" s="145">
        <f>V212-W212</f>
        <v>0</v>
      </c>
      <c r="Y212" s="143"/>
      <c r="Z212" s="144"/>
      <c r="AA212" s="145">
        <f>Y212-Z212</f>
        <v>0</v>
      </c>
      <c r="AB212" s="143"/>
      <c r="AC212" s="144"/>
      <c r="AD212" s="145">
        <f>AB212-AC212</f>
        <v>0</v>
      </c>
      <c r="AE212" s="143"/>
      <c r="AF212" s="144"/>
      <c r="AG212" s="145">
        <f>AE212-AF212</f>
        <v>0</v>
      </c>
      <c r="AH212" s="143"/>
      <c r="AI212" s="144"/>
      <c r="AJ212" s="145">
        <f>AH212-AI212</f>
        <v>0</v>
      </c>
      <c r="AK212" s="143"/>
      <c r="AL212" s="144"/>
      <c r="AM212" s="145">
        <f>AK212-AL212</f>
        <v>0</v>
      </c>
      <c r="AN212" s="143"/>
      <c r="AO212" s="144"/>
      <c r="AP212" s="145">
        <f>AN212-AO212</f>
        <v>0</v>
      </c>
      <c r="AQ212" s="210">
        <f t="shared" si="84"/>
        <v>0</v>
      </c>
      <c r="AR212" s="211">
        <f t="shared" si="84"/>
        <v>0</v>
      </c>
      <c r="AS212" s="212">
        <f t="shared" si="84"/>
        <v>0</v>
      </c>
    </row>
    <row r="213" spans="1:45" s="146" customFormat="1" ht="12.75" thickBot="1" x14ac:dyDescent="0.25">
      <c r="A213" s="198"/>
      <c r="B213" s="175" t="s">
        <v>177</v>
      </c>
      <c r="C213" s="175"/>
      <c r="D213" s="175"/>
      <c r="E213" s="175"/>
      <c r="F213" s="179"/>
      <c r="G213" s="180" t="e">
        <f>G209-G210</f>
        <v>#DIV/0!</v>
      </c>
      <c r="H213" s="181">
        <f>H209-H210</f>
        <v>0</v>
      </c>
      <c r="I213" s="181" t="e">
        <f>H213-G213</f>
        <v>#DIV/0!</v>
      </c>
      <c r="J213" s="180" t="e">
        <f>J209-J210</f>
        <v>#DIV/0!</v>
      </c>
      <c r="K213" s="181">
        <f>K209-K210</f>
        <v>0</v>
      </c>
      <c r="L213" s="181" t="e">
        <f>K213-J213</f>
        <v>#DIV/0!</v>
      </c>
      <c r="M213" s="180" t="e">
        <f>M209-M210</f>
        <v>#DIV/0!</v>
      </c>
      <c r="N213" s="181">
        <f>N209-N210</f>
        <v>0</v>
      </c>
      <c r="O213" s="181" t="e">
        <f>N213-M213</f>
        <v>#DIV/0!</v>
      </c>
      <c r="P213" s="180" t="e">
        <f>P209-P210</f>
        <v>#DIV/0!</v>
      </c>
      <c r="Q213" s="181">
        <f>Q209-Q210</f>
        <v>0</v>
      </c>
      <c r="R213" s="181" t="e">
        <f>Q213-P213</f>
        <v>#DIV/0!</v>
      </c>
      <c r="S213" s="180" t="e">
        <f>S209-S210</f>
        <v>#DIV/0!</v>
      </c>
      <c r="T213" s="181">
        <f>T209-T210</f>
        <v>0</v>
      </c>
      <c r="U213" s="181" t="e">
        <f>T213-S213</f>
        <v>#DIV/0!</v>
      </c>
      <c r="V213" s="180" t="e">
        <f>V209-V210</f>
        <v>#DIV/0!</v>
      </c>
      <c r="W213" s="181">
        <f>W209-W210</f>
        <v>0</v>
      </c>
      <c r="X213" s="181" t="e">
        <f>W213-V213</f>
        <v>#DIV/0!</v>
      </c>
      <c r="Y213" s="180" t="e">
        <f>Y209-Y210</f>
        <v>#DIV/0!</v>
      </c>
      <c r="Z213" s="181">
        <f>Z209-Z210</f>
        <v>0</v>
      </c>
      <c r="AA213" s="181" t="e">
        <f>Z213-Y213</f>
        <v>#DIV/0!</v>
      </c>
      <c r="AB213" s="180" t="e">
        <f>AB209-AB210</f>
        <v>#DIV/0!</v>
      </c>
      <c r="AC213" s="181">
        <f>AC209-AC210</f>
        <v>0</v>
      </c>
      <c r="AD213" s="181" t="e">
        <f>AC213-AB213</f>
        <v>#DIV/0!</v>
      </c>
      <c r="AE213" s="180" t="e">
        <f>AE209-AE210</f>
        <v>#DIV/0!</v>
      </c>
      <c r="AF213" s="181">
        <f>AF209-AF210</f>
        <v>0</v>
      </c>
      <c r="AG213" s="181" t="e">
        <f>AF213-AE213</f>
        <v>#DIV/0!</v>
      </c>
      <c r="AH213" s="180" t="e">
        <f>AH209-AH210</f>
        <v>#DIV/0!</v>
      </c>
      <c r="AI213" s="181">
        <f>AI209-AI210</f>
        <v>0</v>
      </c>
      <c r="AJ213" s="181" t="e">
        <f>AI213-AH213</f>
        <v>#DIV/0!</v>
      </c>
      <c r="AK213" s="180" t="e">
        <f>AK209-AK210</f>
        <v>#DIV/0!</v>
      </c>
      <c r="AL213" s="181">
        <f>AL209-AL210</f>
        <v>0</v>
      </c>
      <c r="AM213" s="181" t="e">
        <f>AL213-AK213</f>
        <v>#DIV/0!</v>
      </c>
      <c r="AN213" s="180" t="e">
        <f>AN209-AN210</f>
        <v>#DIV/0!</v>
      </c>
      <c r="AO213" s="181">
        <f>AO209-AO210</f>
        <v>0</v>
      </c>
      <c r="AP213" s="181" t="e">
        <f>AO213-AN213</f>
        <v>#DIV/0!</v>
      </c>
      <c r="AQ213" s="223" t="e">
        <f t="shared" si="84"/>
        <v>#DIV/0!</v>
      </c>
      <c r="AR213" s="224">
        <f t="shared" si="84"/>
        <v>0</v>
      </c>
      <c r="AS213" s="225" t="e">
        <f t="shared" si="84"/>
        <v>#DIV/0!</v>
      </c>
    </row>
    <row r="214" spans="1:45" ht="6.75" customHeight="1" thickBot="1" x14ac:dyDescent="0.25">
      <c r="AQ214" s="216"/>
      <c r="AR214" s="216"/>
      <c r="AS214" s="216"/>
    </row>
    <row r="215" spans="1:45" x14ac:dyDescent="0.2">
      <c r="A215" s="193" t="s">
        <v>178</v>
      </c>
      <c r="B215" s="123"/>
      <c r="C215" s="123"/>
      <c r="D215" s="123"/>
      <c r="E215" s="123"/>
      <c r="F215" s="125"/>
      <c r="G215" s="134">
        <f>G216</f>
        <v>0</v>
      </c>
      <c r="H215" s="135">
        <f>H216</f>
        <v>0</v>
      </c>
      <c r="I215" s="178">
        <f t="shared" ref="I215:I228" si="85">G215-H215</f>
        <v>0</v>
      </c>
      <c r="J215" s="134">
        <f>J216</f>
        <v>0</v>
      </c>
      <c r="K215" s="135">
        <f>K216</f>
        <v>0</v>
      </c>
      <c r="L215" s="178">
        <f t="shared" ref="L215:L228" si="86">J215-K215</f>
        <v>0</v>
      </c>
      <c r="M215" s="134">
        <f>M216</f>
        <v>0</v>
      </c>
      <c r="N215" s="135">
        <f>N216</f>
        <v>0</v>
      </c>
      <c r="O215" s="178">
        <f t="shared" ref="O215:O228" si="87">M215-N215</f>
        <v>0</v>
      </c>
      <c r="P215" s="134">
        <f>P216</f>
        <v>0</v>
      </c>
      <c r="Q215" s="135">
        <f>Q216</f>
        <v>0</v>
      </c>
      <c r="R215" s="178">
        <f t="shared" ref="R215:R228" si="88">P215-Q215</f>
        <v>0</v>
      </c>
      <c r="S215" s="134">
        <f>S216</f>
        <v>0</v>
      </c>
      <c r="T215" s="135">
        <f>T216</f>
        <v>0</v>
      </c>
      <c r="U215" s="178">
        <f t="shared" ref="U215:U228" si="89">S215-T215</f>
        <v>0</v>
      </c>
      <c r="V215" s="134">
        <f>V216</f>
        <v>0</v>
      </c>
      <c r="W215" s="135">
        <f>W216</f>
        <v>0</v>
      </c>
      <c r="X215" s="178">
        <f t="shared" ref="X215:X228" si="90">V215-W215</f>
        <v>0</v>
      </c>
      <c r="Y215" s="134">
        <f>Y216</f>
        <v>0</v>
      </c>
      <c r="Z215" s="135">
        <f>Z216</f>
        <v>0</v>
      </c>
      <c r="AA215" s="178">
        <f t="shared" ref="AA215:AA228" si="91">Y215-Z215</f>
        <v>0</v>
      </c>
      <c r="AB215" s="134">
        <f>AB216</f>
        <v>0</v>
      </c>
      <c r="AC215" s="135">
        <f>AC216</f>
        <v>0</v>
      </c>
      <c r="AD215" s="178">
        <f t="shared" ref="AD215:AD228" si="92">AB215-AC215</f>
        <v>0</v>
      </c>
      <c r="AE215" s="134">
        <f>AE216</f>
        <v>0</v>
      </c>
      <c r="AF215" s="135">
        <f>AF216</f>
        <v>0</v>
      </c>
      <c r="AG215" s="178">
        <f t="shared" ref="AG215:AG228" si="93">AE215-AF215</f>
        <v>0</v>
      </c>
      <c r="AH215" s="134">
        <f>AH216</f>
        <v>0</v>
      </c>
      <c r="AI215" s="135">
        <f>AI216</f>
        <v>0</v>
      </c>
      <c r="AJ215" s="178">
        <f t="shared" ref="AJ215:AJ228" si="94">AH215-AI215</f>
        <v>0</v>
      </c>
      <c r="AK215" s="134">
        <f>AK216</f>
        <v>0</v>
      </c>
      <c r="AL215" s="135">
        <f>AL216</f>
        <v>0</v>
      </c>
      <c r="AM215" s="178">
        <f t="shared" ref="AM215:AM228" si="95">AK215-AL215</f>
        <v>0</v>
      </c>
      <c r="AN215" s="134">
        <f>AN216</f>
        <v>0</v>
      </c>
      <c r="AO215" s="135">
        <f>AO216</f>
        <v>0</v>
      </c>
      <c r="AP215" s="178">
        <f t="shared" ref="AP215:AP228" si="96">AN215-AO215</f>
        <v>0</v>
      </c>
      <c r="AQ215" s="220">
        <f t="shared" ref="AQ215:AS228" si="97">G215+J215+M215+P215+S215+V215+Y215+AB215+AE215+AH215+AK215+AN215</f>
        <v>0</v>
      </c>
      <c r="AR215" s="221">
        <f t="shared" si="97"/>
        <v>0</v>
      </c>
      <c r="AS215" s="222">
        <f t="shared" si="97"/>
        <v>0</v>
      </c>
    </row>
    <row r="216" spans="1:45" s="146" customFormat="1" x14ac:dyDescent="0.2">
      <c r="A216" s="197"/>
      <c r="D216" s="182" t="s">
        <v>179</v>
      </c>
      <c r="F216" s="161"/>
      <c r="G216" s="34">
        <f>G217+G225</f>
        <v>0</v>
      </c>
      <c r="H216" s="147">
        <f>H217+H225</f>
        <v>0</v>
      </c>
      <c r="I216" s="137">
        <f t="shared" si="85"/>
        <v>0</v>
      </c>
      <c r="J216" s="34">
        <f>J217+J225</f>
        <v>0</v>
      </c>
      <c r="K216" s="147">
        <f>K217+K225</f>
        <v>0</v>
      </c>
      <c r="L216" s="137">
        <f t="shared" si="86"/>
        <v>0</v>
      </c>
      <c r="M216" s="34">
        <f>M217+M225</f>
        <v>0</v>
      </c>
      <c r="N216" s="147">
        <f>N217+N225</f>
        <v>0</v>
      </c>
      <c r="O216" s="137">
        <f t="shared" si="87"/>
        <v>0</v>
      </c>
      <c r="P216" s="34">
        <f>P217+P225</f>
        <v>0</v>
      </c>
      <c r="Q216" s="147">
        <f>Q217+Q225</f>
        <v>0</v>
      </c>
      <c r="R216" s="137">
        <f t="shared" si="88"/>
        <v>0</v>
      </c>
      <c r="S216" s="34">
        <f>S217+S225</f>
        <v>0</v>
      </c>
      <c r="T216" s="147">
        <f>T217+T225</f>
        <v>0</v>
      </c>
      <c r="U216" s="137">
        <f t="shared" si="89"/>
        <v>0</v>
      </c>
      <c r="V216" s="34">
        <f>V217+V225</f>
        <v>0</v>
      </c>
      <c r="W216" s="147">
        <f>W217+W225</f>
        <v>0</v>
      </c>
      <c r="X216" s="137">
        <f t="shared" si="90"/>
        <v>0</v>
      </c>
      <c r="Y216" s="34">
        <f>Y217+Y225</f>
        <v>0</v>
      </c>
      <c r="Z216" s="147">
        <f>Z217+Z225</f>
        <v>0</v>
      </c>
      <c r="AA216" s="137">
        <f t="shared" si="91"/>
        <v>0</v>
      </c>
      <c r="AB216" s="34">
        <f>AB217+AB225</f>
        <v>0</v>
      </c>
      <c r="AC216" s="147">
        <f>AC217+AC225</f>
        <v>0</v>
      </c>
      <c r="AD216" s="137">
        <f t="shared" si="92"/>
        <v>0</v>
      </c>
      <c r="AE216" s="34">
        <f>AE217+AE225</f>
        <v>0</v>
      </c>
      <c r="AF216" s="147">
        <f>AF217+AF225</f>
        <v>0</v>
      </c>
      <c r="AG216" s="137">
        <f t="shared" si="93"/>
        <v>0</v>
      </c>
      <c r="AH216" s="34">
        <f>AH217+AH225</f>
        <v>0</v>
      </c>
      <c r="AI216" s="147">
        <f>AI217+AI225</f>
        <v>0</v>
      </c>
      <c r="AJ216" s="137">
        <f t="shared" si="94"/>
        <v>0</v>
      </c>
      <c r="AK216" s="34">
        <f>AK217+AK225</f>
        <v>0</v>
      </c>
      <c r="AL216" s="147">
        <f>AL217+AL225</f>
        <v>0</v>
      </c>
      <c r="AM216" s="137">
        <f t="shared" si="95"/>
        <v>0</v>
      </c>
      <c r="AN216" s="34">
        <f>AN217+AN225</f>
        <v>0</v>
      </c>
      <c r="AO216" s="147">
        <f>AO217+AO225</f>
        <v>0</v>
      </c>
      <c r="AP216" s="137">
        <f t="shared" si="96"/>
        <v>0</v>
      </c>
      <c r="AQ216" s="207">
        <f t="shared" si="97"/>
        <v>0</v>
      </c>
      <c r="AR216" s="208">
        <f t="shared" si="97"/>
        <v>0</v>
      </c>
      <c r="AS216" s="209">
        <f t="shared" si="97"/>
        <v>0</v>
      </c>
    </row>
    <row r="217" spans="1:45" s="146" customFormat="1" x14ac:dyDescent="0.2">
      <c r="A217" s="197"/>
      <c r="E217" s="146" t="s">
        <v>180</v>
      </c>
      <c r="F217" s="161"/>
      <c r="G217" s="34">
        <f>SUM(G218:G224)</f>
        <v>0</v>
      </c>
      <c r="H217" s="147">
        <f>SUM(H218:H224)</f>
        <v>0</v>
      </c>
      <c r="I217" s="137">
        <f t="shared" si="85"/>
        <v>0</v>
      </c>
      <c r="J217" s="34">
        <f>SUM(J218:J224)</f>
        <v>0</v>
      </c>
      <c r="K217" s="147">
        <f>SUM(K218:K224)</f>
        <v>0</v>
      </c>
      <c r="L217" s="137">
        <f t="shared" si="86"/>
        <v>0</v>
      </c>
      <c r="M217" s="34">
        <f>SUM(M218:M224)</f>
        <v>0</v>
      </c>
      <c r="N217" s="147">
        <f>SUM(N218:N224)</f>
        <v>0</v>
      </c>
      <c r="O217" s="137">
        <f t="shared" si="87"/>
        <v>0</v>
      </c>
      <c r="P217" s="34">
        <f>SUM(P218:P224)</f>
        <v>0</v>
      </c>
      <c r="Q217" s="147">
        <f>SUM(Q218:Q224)</f>
        <v>0</v>
      </c>
      <c r="R217" s="137">
        <f t="shared" si="88"/>
        <v>0</v>
      </c>
      <c r="S217" s="34">
        <f>SUM(S218:S224)</f>
        <v>0</v>
      </c>
      <c r="T217" s="147">
        <f>SUM(T218:T224)</f>
        <v>0</v>
      </c>
      <c r="U217" s="137">
        <f t="shared" si="89"/>
        <v>0</v>
      </c>
      <c r="V217" s="34">
        <f>SUM(V218:V224)</f>
        <v>0</v>
      </c>
      <c r="W217" s="147">
        <f>SUM(W218:W224)</f>
        <v>0</v>
      </c>
      <c r="X217" s="137">
        <f t="shared" si="90"/>
        <v>0</v>
      </c>
      <c r="Y217" s="34">
        <f>SUM(Y218:Y224)</f>
        <v>0</v>
      </c>
      <c r="Z217" s="147">
        <f>SUM(Z218:Z224)</f>
        <v>0</v>
      </c>
      <c r="AA217" s="137">
        <f t="shared" si="91"/>
        <v>0</v>
      </c>
      <c r="AB217" s="34">
        <f>SUM(AB218:AB224)</f>
        <v>0</v>
      </c>
      <c r="AC217" s="147">
        <f>SUM(AC218:AC224)</f>
        <v>0</v>
      </c>
      <c r="AD217" s="137">
        <f t="shared" si="92"/>
        <v>0</v>
      </c>
      <c r="AE217" s="34">
        <f>SUM(AE218:AE224)</f>
        <v>0</v>
      </c>
      <c r="AF217" s="147">
        <f>SUM(AF218:AF224)</f>
        <v>0</v>
      </c>
      <c r="AG217" s="137">
        <f t="shared" si="93"/>
        <v>0</v>
      </c>
      <c r="AH217" s="34">
        <f>SUM(AH218:AH224)</f>
        <v>0</v>
      </c>
      <c r="AI217" s="147">
        <f>SUM(AI218:AI224)</f>
        <v>0</v>
      </c>
      <c r="AJ217" s="137">
        <f t="shared" si="94"/>
        <v>0</v>
      </c>
      <c r="AK217" s="34">
        <f>SUM(AK218:AK224)</f>
        <v>0</v>
      </c>
      <c r="AL217" s="147">
        <f>SUM(AL218:AL224)</f>
        <v>0</v>
      </c>
      <c r="AM217" s="137">
        <f t="shared" si="95"/>
        <v>0</v>
      </c>
      <c r="AN217" s="34">
        <f>SUM(AN218:AN224)</f>
        <v>0</v>
      </c>
      <c r="AO217" s="147">
        <f>SUM(AO218:AO224)</f>
        <v>0</v>
      </c>
      <c r="AP217" s="137">
        <f t="shared" si="96"/>
        <v>0</v>
      </c>
      <c r="AQ217" s="207">
        <f t="shared" si="97"/>
        <v>0</v>
      </c>
      <c r="AR217" s="208">
        <f t="shared" si="97"/>
        <v>0</v>
      </c>
      <c r="AS217" s="209">
        <f t="shared" si="97"/>
        <v>0</v>
      </c>
    </row>
    <row r="218" spans="1:45" s="130" customFormat="1" x14ac:dyDescent="0.2">
      <c r="A218" s="230"/>
      <c r="F218" s="231" t="s">
        <v>181</v>
      </c>
      <c r="G218" s="232"/>
      <c r="H218" s="233"/>
      <c r="I218" s="234">
        <f t="shared" si="85"/>
        <v>0</v>
      </c>
      <c r="J218" s="232"/>
      <c r="K218" s="233"/>
      <c r="L218" s="234">
        <f t="shared" si="86"/>
        <v>0</v>
      </c>
      <c r="M218" s="232"/>
      <c r="N218" s="233"/>
      <c r="O218" s="234">
        <f t="shared" si="87"/>
        <v>0</v>
      </c>
      <c r="P218" s="232"/>
      <c r="Q218" s="233"/>
      <c r="R218" s="234">
        <f t="shared" si="88"/>
        <v>0</v>
      </c>
      <c r="S218" s="232"/>
      <c r="T218" s="233"/>
      <c r="U218" s="234">
        <f t="shared" si="89"/>
        <v>0</v>
      </c>
      <c r="V218" s="232"/>
      <c r="W218" s="233"/>
      <c r="X218" s="234">
        <f t="shared" si="90"/>
        <v>0</v>
      </c>
      <c r="Y218" s="232"/>
      <c r="Z218" s="233"/>
      <c r="AA218" s="234">
        <f t="shared" si="91"/>
        <v>0</v>
      </c>
      <c r="AB218" s="232"/>
      <c r="AC218" s="233"/>
      <c r="AD218" s="234">
        <f t="shared" si="92"/>
        <v>0</v>
      </c>
      <c r="AE218" s="232"/>
      <c r="AF218" s="233"/>
      <c r="AG218" s="234">
        <f t="shared" si="93"/>
        <v>0</v>
      </c>
      <c r="AH218" s="232"/>
      <c r="AI218" s="233"/>
      <c r="AJ218" s="234">
        <f t="shared" si="94"/>
        <v>0</v>
      </c>
      <c r="AK218" s="232"/>
      <c r="AL218" s="233"/>
      <c r="AM218" s="234">
        <f t="shared" si="95"/>
        <v>0</v>
      </c>
      <c r="AN218" s="232"/>
      <c r="AO218" s="233"/>
      <c r="AP218" s="234">
        <f t="shared" si="96"/>
        <v>0</v>
      </c>
      <c r="AQ218" s="232">
        <f t="shared" si="97"/>
        <v>0</v>
      </c>
      <c r="AR218" s="233">
        <f t="shared" si="97"/>
        <v>0</v>
      </c>
      <c r="AS218" s="234">
        <f t="shared" si="97"/>
        <v>0</v>
      </c>
    </row>
    <row r="219" spans="1:45" s="130" customFormat="1" x14ac:dyDescent="0.2">
      <c r="A219" s="230"/>
      <c r="F219" s="231" t="s">
        <v>182</v>
      </c>
      <c r="G219" s="232"/>
      <c r="H219" s="233"/>
      <c r="I219" s="234">
        <f t="shared" si="85"/>
        <v>0</v>
      </c>
      <c r="J219" s="232"/>
      <c r="K219" s="233"/>
      <c r="L219" s="234">
        <f t="shared" si="86"/>
        <v>0</v>
      </c>
      <c r="M219" s="232"/>
      <c r="N219" s="233"/>
      <c r="O219" s="234">
        <f t="shared" si="87"/>
        <v>0</v>
      </c>
      <c r="P219" s="232"/>
      <c r="Q219" s="233"/>
      <c r="R219" s="234">
        <f t="shared" si="88"/>
        <v>0</v>
      </c>
      <c r="S219" s="232"/>
      <c r="T219" s="233"/>
      <c r="U219" s="234">
        <f t="shared" si="89"/>
        <v>0</v>
      </c>
      <c r="V219" s="232"/>
      <c r="W219" s="233"/>
      <c r="X219" s="234">
        <f t="shared" si="90"/>
        <v>0</v>
      </c>
      <c r="Y219" s="232"/>
      <c r="Z219" s="233"/>
      <c r="AA219" s="234">
        <f t="shared" si="91"/>
        <v>0</v>
      </c>
      <c r="AB219" s="232"/>
      <c r="AC219" s="233"/>
      <c r="AD219" s="234">
        <f t="shared" si="92"/>
        <v>0</v>
      </c>
      <c r="AE219" s="232"/>
      <c r="AF219" s="233"/>
      <c r="AG219" s="234">
        <f t="shared" si="93"/>
        <v>0</v>
      </c>
      <c r="AH219" s="232"/>
      <c r="AI219" s="233"/>
      <c r="AJ219" s="234">
        <f t="shared" si="94"/>
        <v>0</v>
      </c>
      <c r="AK219" s="232"/>
      <c r="AL219" s="233"/>
      <c r="AM219" s="234">
        <f t="shared" si="95"/>
        <v>0</v>
      </c>
      <c r="AN219" s="232"/>
      <c r="AO219" s="233"/>
      <c r="AP219" s="234">
        <f t="shared" si="96"/>
        <v>0</v>
      </c>
      <c r="AQ219" s="232">
        <f t="shared" si="97"/>
        <v>0</v>
      </c>
      <c r="AR219" s="233">
        <f t="shared" si="97"/>
        <v>0</v>
      </c>
      <c r="AS219" s="234">
        <f t="shared" si="97"/>
        <v>0</v>
      </c>
    </row>
    <row r="220" spans="1:45" s="130" customFormat="1" x14ac:dyDescent="0.2">
      <c r="A220" s="230"/>
      <c r="F220" s="231" t="s">
        <v>183</v>
      </c>
      <c r="G220" s="232"/>
      <c r="H220" s="233"/>
      <c r="I220" s="234">
        <f t="shared" si="85"/>
        <v>0</v>
      </c>
      <c r="J220" s="232"/>
      <c r="K220" s="233"/>
      <c r="L220" s="234">
        <f t="shared" si="86"/>
        <v>0</v>
      </c>
      <c r="M220" s="232"/>
      <c r="N220" s="233"/>
      <c r="O220" s="234">
        <f t="shared" si="87"/>
        <v>0</v>
      </c>
      <c r="P220" s="232"/>
      <c r="Q220" s="233"/>
      <c r="R220" s="234">
        <f t="shared" si="88"/>
        <v>0</v>
      </c>
      <c r="S220" s="232"/>
      <c r="T220" s="233"/>
      <c r="U220" s="234">
        <f t="shared" si="89"/>
        <v>0</v>
      </c>
      <c r="V220" s="232"/>
      <c r="W220" s="233"/>
      <c r="X220" s="234">
        <f t="shared" si="90"/>
        <v>0</v>
      </c>
      <c r="Y220" s="232"/>
      <c r="Z220" s="233"/>
      <c r="AA220" s="234">
        <f t="shared" si="91"/>
        <v>0</v>
      </c>
      <c r="AB220" s="232"/>
      <c r="AC220" s="233"/>
      <c r="AD220" s="234">
        <f t="shared" si="92"/>
        <v>0</v>
      </c>
      <c r="AE220" s="232"/>
      <c r="AF220" s="233"/>
      <c r="AG220" s="234">
        <f t="shared" si="93"/>
        <v>0</v>
      </c>
      <c r="AH220" s="232"/>
      <c r="AI220" s="233"/>
      <c r="AJ220" s="234">
        <f t="shared" si="94"/>
        <v>0</v>
      </c>
      <c r="AK220" s="232"/>
      <c r="AL220" s="233"/>
      <c r="AM220" s="234">
        <f t="shared" si="95"/>
        <v>0</v>
      </c>
      <c r="AN220" s="232"/>
      <c r="AO220" s="233"/>
      <c r="AP220" s="234">
        <f t="shared" si="96"/>
        <v>0</v>
      </c>
      <c r="AQ220" s="232">
        <f t="shared" si="97"/>
        <v>0</v>
      </c>
      <c r="AR220" s="233">
        <f t="shared" si="97"/>
        <v>0</v>
      </c>
      <c r="AS220" s="234">
        <f t="shared" si="97"/>
        <v>0</v>
      </c>
    </row>
    <row r="221" spans="1:45" s="130" customFormat="1" x14ac:dyDescent="0.2">
      <c r="A221" s="230"/>
      <c r="F221" s="231" t="s">
        <v>184</v>
      </c>
      <c r="G221" s="232"/>
      <c r="H221" s="233"/>
      <c r="I221" s="234">
        <f t="shared" si="85"/>
        <v>0</v>
      </c>
      <c r="J221" s="232"/>
      <c r="K221" s="233"/>
      <c r="L221" s="234">
        <f t="shared" si="86"/>
        <v>0</v>
      </c>
      <c r="M221" s="232"/>
      <c r="N221" s="233"/>
      <c r="O221" s="234">
        <f t="shared" si="87"/>
        <v>0</v>
      </c>
      <c r="P221" s="232"/>
      <c r="Q221" s="233"/>
      <c r="R221" s="234">
        <f t="shared" si="88"/>
        <v>0</v>
      </c>
      <c r="S221" s="232"/>
      <c r="T221" s="233"/>
      <c r="U221" s="234">
        <f t="shared" si="89"/>
        <v>0</v>
      </c>
      <c r="V221" s="232"/>
      <c r="W221" s="233"/>
      <c r="X221" s="234">
        <f t="shared" si="90"/>
        <v>0</v>
      </c>
      <c r="Y221" s="232"/>
      <c r="Z221" s="233"/>
      <c r="AA221" s="234">
        <f t="shared" si="91"/>
        <v>0</v>
      </c>
      <c r="AB221" s="232"/>
      <c r="AC221" s="233"/>
      <c r="AD221" s="234">
        <f t="shared" si="92"/>
        <v>0</v>
      </c>
      <c r="AE221" s="232"/>
      <c r="AF221" s="233"/>
      <c r="AG221" s="234">
        <f t="shared" si="93"/>
        <v>0</v>
      </c>
      <c r="AH221" s="232"/>
      <c r="AI221" s="233"/>
      <c r="AJ221" s="234">
        <f t="shared" si="94"/>
        <v>0</v>
      </c>
      <c r="AK221" s="232"/>
      <c r="AL221" s="233"/>
      <c r="AM221" s="234">
        <f t="shared" si="95"/>
        <v>0</v>
      </c>
      <c r="AN221" s="232"/>
      <c r="AO221" s="233"/>
      <c r="AP221" s="234">
        <f t="shared" si="96"/>
        <v>0</v>
      </c>
      <c r="AQ221" s="232">
        <f t="shared" si="97"/>
        <v>0</v>
      </c>
      <c r="AR221" s="233">
        <f t="shared" si="97"/>
        <v>0</v>
      </c>
      <c r="AS221" s="234">
        <f t="shared" si="97"/>
        <v>0</v>
      </c>
    </row>
    <row r="222" spans="1:45" s="130" customFormat="1" x14ac:dyDescent="0.2">
      <c r="A222" s="230"/>
      <c r="F222" s="231" t="s">
        <v>185</v>
      </c>
      <c r="G222" s="232"/>
      <c r="H222" s="233"/>
      <c r="I222" s="234">
        <f t="shared" si="85"/>
        <v>0</v>
      </c>
      <c r="J222" s="232"/>
      <c r="K222" s="233"/>
      <c r="L222" s="234">
        <f t="shared" si="86"/>
        <v>0</v>
      </c>
      <c r="M222" s="232"/>
      <c r="N222" s="233"/>
      <c r="O222" s="234">
        <f t="shared" si="87"/>
        <v>0</v>
      </c>
      <c r="P222" s="232"/>
      <c r="Q222" s="233"/>
      <c r="R222" s="234">
        <f t="shared" si="88"/>
        <v>0</v>
      </c>
      <c r="S222" s="232"/>
      <c r="T222" s="233"/>
      <c r="U222" s="234">
        <f t="shared" si="89"/>
        <v>0</v>
      </c>
      <c r="V222" s="232"/>
      <c r="W222" s="233"/>
      <c r="X222" s="234">
        <f t="shared" si="90"/>
        <v>0</v>
      </c>
      <c r="Y222" s="232"/>
      <c r="Z222" s="233"/>
      <c r="AA222" s="234">
        <f t="shared" si="91"/>
        <v>0</v>
      </c>
      <c r="AB222" s="232"/>
      <c r="AC222" s="233"/>
      <c r="AD222" s="234">
        <f t="shared" si="92"/>
        <v>0</v>
      </c>
      <c r="AE222" s="232"/>
      <c r="AF222" s="233"/>
      <c r="AG222" s="234">
        <f t="shared" si="93"/>
        <v>0</v>
      </c>
      <c r="AH222" s="232"/>
      <c r="AI222" s="233"/>
      <c r="AJ222" s="234">
        <f t="shared" si="94"/>
        <v>0</v>
      </c>
      <c r="AK222" s="232"/>
      <c r="AL222" s="233"/>
      <c r="AM222" s="234">
        <f t="shared" si="95"/>
        <v>0</v>
      </c>
      <c r="AN222" s="232"/>
      <c r="AO222" s="233"/>
      <c r="AP222" s="234">
        <f t="shared" si="96"/>
        <v>0</v>
      </c>
      <c r="AQ222" s="232">
        <f t="shared" si="97"/>
        <v>0</v>
      </c>
      <c r="AR222" s="233">
        <f t="shared" si="97"/>
        <v>0</v>
      </c>
      <c r="AS222" s="234">
        <f t="shared" si="97"/>
        <v>0</v>
      </c>
    </row>
    <row r="223" spans="1:45" s="130" customFormat="1" x14ac:dyDescent="0.2">
      <c r="A223" s="230"/>
      <c r="F223" s="231" t="s">
        <v>186</v>
      </c>
      <c r="G223" s="232"/>
      <c r="H223" s="233"/>
      <c r="I223" s="234">
        <f t="shared" si="85"/>
        <v>0</v>
      </c>
      <c r="J223" s="232"/>
      <c r="K223" s="233"/>
      <c r="L223" s="234">
        <f t="shared" si="86"/>
        <v>0</v>
      </c>
      <c r="M223" s="232"/>
      <c r="N223" s="233"/>
      <c r="O223" s="234">
        <f t="shared" si="87"/>
        <v>0</v>
      </c>
      <c r="P223" s="232"/>
      <c r="Q223" s="233"/>
      <c r="R223" s="234">
        <f t="shared" si="88"/>
        <v>0</v>
      </c>
      <c r="S223" s="232"/>
      <c r="T223" s="233"/>
      <c r="U223" s="234">
        <f t="shared" si="89"/>
        <v>0</v>
      </c>
      <c r="V223" s="232"/>
      <c r="W223" s="233"/>
      <c r="X223" s="234">
        <f t="shared" si="90"/>
        <v>0</v>
      </c>
      <c r="Y223" s="232"/>
      <c r="Z223" s="233"/>
      <c r="AA223" s="234">
        <f t="shared" si="91"/>
        <v>0</v>
      </c>
      <c r="AB223" s="232"/>
      <c r="AC223" s="233"/>
      <c r="AD223" s="234">
        <f t="shared" si="92"/>
        <v>0</v>
      </c>
      <c r="AE223" s="232"/>
      <c r="AF223" s="233"/>
      <c r="AG223" s="234">
        <f t="shared" si="93"/>
        <v>0</v>
      </c>
      <c r="AH223" s="232"/>
      <c r="AI223" s="233"/>
      <c r="AJ223" s="234">
        <f t="shared" si="94"/>
        <v>0</v>
      </c>
      <c r="AK223" s="232"/>
      <c r="AL223" s="233"/>
      <c r="AM223" s="234">
        <f t="shared" si="95"/>
        <v>0</v>
      </c>
      <c r="AN223" s="232"/>
      <c r="AO223" s="233"/>
      <c r="AP223" s="234">
        <f t="shared" si="96"/>
        <v>0</v>
      </c>
      <c r="AQ223" s="232">
        <f t="shared" si="97"/>
        <v>0</v>
      </c>
      <c r="AR223" s="233">
        <f t="shared" si="97"/>
        <v>0</v>
      </c>
      <c r="AS223" s="234">
        <f t="shared" si="97"/>
        <v>0</v>
      </c>
    </row>
    <row r="224" spans="1:45" s="130" customFormat="1" x14ac:dyDescent="0.2">
      <c r="A224" s="230"/>
      <c r="F224" s="231" t="s">
        <v>187</v>
      </c>
      <c r="G224" s="232"/>
      <c r="H224" s="233"/>
      <c r="I224" s="234">
        <f t="shared" si="85"/>
        <v>0</v>
      </c>
      <c r="J224" s="232"/>
      <c r="K224" s="233"/>
      <c r="L224" s="234">
        <f t="shared" si="86"/>
        <v>0</v>
      </c>
      <c r="M224" s="232"/>
      <c r="N224" s="233"/>
      <c r="O224" s="234">
        <f t="shared" si="87"/>
        <v>0</v>
      </c>
      <c r="P224" s="232"/>
      <c r="Q224" s="233"/>
      <c r="R224" s="234">
        <f t="shared" si="88"/>
        <v>0</v>
      </c>
      <c r="S224" s="232"/>
      <c r="T224" s="233"/>
      <c r="U224" s="234">
        <f t="shared" si="89"/>
        <v>0</v>
      </c>
      <c r="V224" s="232"/>
      <c r="W224" s="233"/>
      <c r="X224" s="234">
        <f t="shared" si="90"/>
        <v>0</v>
      </c>
      <c r="Y224" s="232"/>
      <c r="Z224" s="233"/>
      <c r="AA224" s="234">
        <f t="shared" si="91"/>
        <v>0</v>
      </c>
      <c r="AB224" s="232"/>
      <c r="AC224" s="233"/>
      <c r="AD224" s="234">
        <f t="shared" si="92"/>
        <v>0</v>
      </c>
      <c r="AE224" s="232"/>
      <c r="AF224" s="233"/>
      <c r="AG224" s="234">
        <f t="shared" si="93"/>
        <v>0</v>
      </c>
      <c r="AH224" s="232"/>
      <c r="AI224" s="233"/>
      <c r="AJ224" s="234">
        <f t="shared" si="94"/>
        <v>0</v>
      </c>
      <c r="AK224" s="232"/>
      <c r="AL224" s="233"/>
      <c r="AM224" s="234">
        <f t="shared" si="95"/>
        <v>0</v>
      </c>
      <c r="AN224" s="232"/>
      <c r="AO224" s="233"/>
      <c r="AP224" s="234">
        <f t="shared" si="96"/>
        <v>0</v>
      </c>
      <c r="AQ224" s="232">
        <f t="shared" si="97"/>
        <v>0</v>
      </c>
      <c r="AR224" s="233">
        <f t="shared" si="97"/>
        <v>0</v>
      </c>
      <c r="AS224" s="234">
        <f t="shared" si="97"/>
        <v>0</v>
      </c>
    </row>
    <row r="225" spans="1:45" s="146" customFormat="1" x14ac:dyDescent="0.2">
      <c r="A225" s="197"/>
      <c r="E225" s="146" t="s">
        <v>188</v>
      </c>
      <c r="F225" s="161"/>
      <c r="G225" s="34">
        <f>SUM(G226:G228)</f>
        <v>0</v>
      </c>
      <c r="H225" s="147">
        <f>SUM(H226:H228)</f>
        <v>0</v>
      </c>
      <c r="I225" s="137">
        <f t="shared" si="85"/>
        <v>0</v>
      </c>
      <c r="J225" s="34">
        <f>SUM(J226:J228)</f>
        <v>0</v>
      </c>
      <c r="K225" s="147">
        <f>SUM(K226:K228)</f>
        <v>0</v>
      </c>
      <c r="L225" s="137">
        <f t="shared" si="86"/>
        <v>0</v>
      </c>
      <c r="M225" s="34">
        <f>SUM(M226:M228)</f>
        <v>0</v>
      </c>
      <c r="N225" s="147">
        <f>SUM(N226:N228)</f>
        <v>0</v>
      </c>
      <c r="O225" s="137">
        <f t="shared" si="87"/>
        <v>0</v>
      </c>
      <c r="P225" s="34">
        <f>SUM(P226:P228)</f>
        <v>0</v>
      </c>
      <c r="Q225" s="147">
        <f>SUM(Q226:Q228)</f>
        <v>0</v>
      </c>
      <c r="R225" s="137">
        <f t="shared" si="88"/>
        <v>0</v>
      </c>
      <c r="S225" s="34">
        <f>SUM(S226:S228)</f>
        <v>0</v>
      </c>
      <c r="T225" s="147">
        <f>SUM(T226:T228)</f>
        <v>0</v>
      </c>
      <c r="U225" s="137">
        <f t="shared" si="89"/>
        <v>0</v>
      </c>
      <c r="V225" s="34">
        <f>SUM(V226:V228)</f>
        <v>0</v>
      </c>
      <c r="W225" s="147">
        <f>SUM(W226:W228)</f>
        <v>0</v>
      </c>
      <c r="X225" s="137">
        <f t="shared" si="90"/>
        <v>0</v>
      </c>
      <c r="Y225" s="34">
        <f>SUM(Y226:Y228)</f>
        <v>0</v>
      </c>
      <c r="Z225" s="147">
        <f>SUM(Z226:Z228)</f>
        <v>0</v>
      </c>
      <c r="AA225" s="137">
        <f t="shared" si="91"/>
        <v>0</v>
      </c>
      <c r="AB225" s="34">
        <f>SUM(AB226:AB228)</f>
        <v>0</v>
      </c>
      <c r="AC225" s="147">
        <f>SUM(AC226:AC228)</f>
        <v>0</v>
      </c>
      <c r="AD225" s="137">
        <f t="shared" si="92"/>
        <v>0</v>
      </c>
      <c r="AE225" s="34">
        <f>SUM(AE226:AE228)</f>
        <v>0</v>
      </c>
      <c r="AF225" s="147">
        <f>SUM(AF226:AF228)</f>
        <v>0</v>
      </c>
      <c r="AG225" s="137">
        <f t="shared" si="93"/>
        <v>0</v>
      </c>
      <c r="AH225" s="34">
        <f>SUM(AH226:AH228)</f>
        <v>0</v>
      </c>
      <c r="AI225" s="147">
        <f>SUM(AI226:AI228)</f>
        <v>0</v>
      </c>
      <c r="AJ225" s="137">
        <f t="shared" si="94"/>
        <v>0</v>
      </c>
      <c r="AK225" s="34">
        <f>SUM(AK226:AK228)</f>
        <v>0</v>
      </c>
      <c r="AL225" s="147">
        <f>SUM(AL226:AL228)</f>
        <v>0</v>
      </c>
      <c r="AM225" s="137">
        <f t="shared" si="95"/>
        <v>0</v>
      </c>
      <c r="AN225" s="34">
        <f>SUM(AN226:AN228)</f>
        <v>0</v>
      </c>
      <c r="AO225" s="147">
        <f>SUM(AO226:AO228)</f>
        <v>0</v>
      </c>
      <c r="AP225" s="137">
        <f t="shared" si="96"/>
        <v>0</v>
      </c>
      <c r="AQ225" s="207">
        <f t="shared" si="97"/>
        <v>0</v>
      </c>
      <c r="AR225" s="208">
        <f t="shared" si="97"/>
        <v>0</v>
      </c>
      <c r="AS225" s="209">
        <f t="shared" si="97"/>
        <v>0</v>
      </c>
    </row>
    <row r="226" spans="1:45" x14ac:dyDescent="0.2">
      <c r="A226" s="194"/>
      <c r="F226" s="126" t="s">
        <v>189</v>
      </c>
      <c r="G226" s="143"/>
      <c r="H226" s="144"/>
      <c r="I226" s="145">
        <f t="shared" si="85"/>
        <v>0</v>
      </c>
      <c r="J226" s="143"/>
      <c r="K226" s="144"/>
      <c r="L226" s="145">
        <f t="shared" si="86"/>
        <v>0</v>
      </c>
      <c r="M226" s="143"/>
      <c r="N226" s="144"/>
      <c r="O226" s="145">
        <f t="shared" si="87"/>
        <v>0</v>
      </c>
      <c r="P226" s="143"/>
      <c r="Q226" s="144"/>
      <c r="R226" s="145">
        <f t="shared" si="88"/>
        <v>0</v>
      </c>
      <c r="S226" s="143"/>
      <c r="T226" s="144"/>
      <c r="U226" s="145">
        <f t="shared" si="89"/>
        <v>0</v>
      </c>
      <c r="V226" s="143"/>
      <c r="W226" s="144"/>
      <c r="X226" s="145">
        <f t="shared" si="90"/>
        <v>0</v>
      </c>
      <c r="Y226" s="143"/>
      <c r="Z226" s="144"/>
      <c r="AA226" s="145">
        <f t="shared" si="91"/>
        <v>0</v>
      </c>
      <c r="AB226" s="143"/>
      <c r="AC226" s="144"/>
      <c r="AD226" s="145">
        <f t="shared" si="92"/>
        <v>0</v>
      </c>
      <c r="AE226" s="143"/>
      <c r="AF226" s="144"/>
      <c r="AG226" s="145">
        <f t="shared" si="93"/>
        <v>0</v>
      </c>
      <c r="AH226" s="143"/>
      <c r="AI226" s="144"/>
      <c r="AJ226" s="145">
        <f t="shared" si="94"/>
        <v>0</v>
      </c>
      <c r="AK226" s="143"/>
      <c r="AL226" s="144"/>
      <c r="AM226" s="145">
        <f t="shared" si="95"/>
        <v>0</v>
      </c>
      <c r="AN226" s="143"/>
      <c r="AO226" s="144"/>
      <c r="AP226" s="145">
        <f t="shared" si="96"/>
        <v>0</v>
      </c>
      <c r="AQ226" s="210">
        <f t="shared" si="97"/>
        <v>0</v>
      </c>
      <c r="AR226" s="211">
        <f t="shared" si="97"/>
        <v>0</v>
      </c>
      <c r="AS226" s="212">
        <f t="shared" si="97"/>
        <v>0</v>
      </c>
    </row>
    <row r="227" spans="1:45" x14ac:dyDescent="0.2">
      <c r="A227" s="194"/>
      <c r="F227" s="126" t="s">
        <v>190</v>
      </c>
      <c r="G227" s="143"/>
      <c r="H227" s="144"/>
      <c r="I227" s="145">
        <f t="shared" si="85"/>
        <v>0</v>
      </c>
      <c r="J227" s="143"/>
      <c r="K227" s="144"/>
      <c r="L227" s="145">
        <f t="shared" si="86"/>
        <v>0</v>
      </c>
      <c r="M227" s="143"/>
      <c r="N227" s="144"/>
      <c r="O227" s="145">
        <f t="shared" si="87"/>
        <v>0</v>
      </c>
      <c r="P227" s="143"/>
      <c r="Q227" s="144"/>
      <c r="R227" s="145">
        <f t="shared" si="88"/>
        <v>0</v>
      </c>
      <c r="S227" s="143"/>
      <c r="T227" s="144"/>
      <c r="U227" s="145">
        <f t="shared" si="89"/>
        <v>0</v>
      </c>
      <c r="V227" s="143"/>
      <c r="W227" s="144"/>
      <c r="X227" s="145">
        <f t="shared" si="90"/>
        <v>0</v>
      </c>
      <c r="Y227" s="143"/>
      <c r="Z227" s="144"/>
      <c r="AA227" s="145">
        <f t="shared" si="91"/>
        <v>0</v>
      </c>
      <c r="AB227" s="143"/>
      <c r="AC227" s="144"/>
      <c r="AD227" s="145">
        <f t="shared" si="92"/>
        <v>0</v>
      </c>
      <c r="AE227" s="143"/>
      <c r="AF227" s="144"/>
      <c r="AG227" s="145">
        <f t="shared" si="93"/>
        <v>0</v>
      </c>
      <c r="AH227" s="143"/>
      <c r="AI227" s="144"/>
      <c r="AJ227" s="145">
        <f t="shared" si="94"/>
        <v>0</v>
      </c>
      <c r="AK227" s="143"/>
      <c r="AL227" s="144"/>
      <c r="AM227" s="145">
        <f t="shared" si="95"/>
        <v>0</v>
      </c>
      <c r="AN227" s="143"/>
      <c r="AO227" s="144"/>
      <c r="AP227" s="145">
        <f t="shared" si="96"/>
        <v>0</v>
      </c>
      <c r="AQ227" s="210">
        <f t="shared" si="97"/>
        <v>0</v>
      </c>
      <c r="AR227" s="211">
        <f t="shared" si="97"/>
        <v>0</v>
      </c>
      <c r="AS227" s="212">
        <f t="shared" si="97"/>
        <v>0</v>
      </c>
    </row>
    <row r="228" spans="1:45" ht="12.75" thickBot="1" x14ac:dyDescent="0.25">
      <c r="A228" s="195"/>
      <c r="B228" s="148"/>
      <c r="C228" s="148"/>
      <c r="D228" s="148"/>
      <c r="E228" s="148"/>
      <c r="F228" s="149" t="s">
        <v>191</v>
      </c>
      <c r="G228" s="150"/>
      <c r="H228" s="151"/>
      <c r="I228" s="152">
        <f t="shared" si="85"/>
        <v>0</v>
      </c>
      <c r="J228" s="150"/>
      <c r="K228" s="151"/>
      <c r="L228" s="152">
        <f t="shared" si="86"/>
        <v>0</v>
      </c>
      <c r="M228" s="150"/>
      <c r="N228" s="151"/>
      <c r="O228" s="152">
        <f t="shared" si="87"/>
        <v>0</v>
      </c>
      <c r="P228" s="150"/>
      <c r="Q228" s="151"/>
      <c r="R228" s="152">
        <f t="shared" si="88"/>
        <v>0</v>
      </c>
      <c r="S228" s="150"/>
      <c r="T228" s="151"/>
      <c r="U228" s="152">
        <f t="shared" si="89"/>
        <v>0</v>
      </c>
      <c r="V228" s="150"/>
      <c r="W228" s="151"/>
      <c r="X228" s="152">
        <f t="shared" si="90"/>
        <v>0</v>
      </c>
      <c r="Y228" s="150"/>
      <c r="Z228" s="151"/>
      <c r="AA228" s="152">
        <f t="shared" si="91"/>
        <v>0</v>
      </c>
      <c r="AB228" s="150"/>
      <c r="AC228" s="151"/>
      <c r="AD228" s="152">
        <f t="shared" si="92"/>
        <v>0</v>
      </c>
      <c r="AE228" s="150"/>
      <c r="AF228" s="151"/>
      <c r="AG228" s="152">
        <f t="shared" si="93"/>
        <v>0</v>
      </c>
      <c r="AH228" s="150"/>
      <c r="AI228" s="151"/>
      <c r="AJ228" s="152">
        <f t="shared" si="94"/>
        <v>0</v>
      </c>
      <c r="AK228" s="150"/>
      <c r="AL228" s="151"/>
      <c r="AM228" s="152">
        <f t="shared" si="95"/>
        <v>0</v>
      </c>
      <c r="AN228" s="150"/>
      <c r="AO228" s="151"/>
      <c r="AP228" s="152">
        <f t="shared" si="96"/>
        <v>0</v>
      </c>
      <c r="AQ228" s="213">
        <f t="shared" si="97"/>
        <v>0</v>
      </c>
      <c r="AR228" s="214">
        <f t="shared" si="97"/>
        <v>0</v>
      </c>
      <c r="AS228" s="215">
        <f t="shared" si="97"/>
        <v>0</v>
      </c>
    </row>
    <row r="229" spans="1:45" ht="6.75" customHeight="1" thickBot="1" x14ac:dyDescent="0.25">
      <c r="G229" s="153"/>
      <c r="H229" s="153"/>
      <c r="I229" s="153"/>
      <c r="J229" s="153"/>
      <c r="K229" s="153"/>
      <c r="L229" s="153"/>
      <c r="M229" s="153"/>
      <c r="N229" s="153"/>
      <c r="O229" s="153"/>
      <c r="P229" s="153"/>
      <c r="Q229" s="153"/>
      <c r="R229" s="153"/>
      <c r="S229" s="153"/>
      <c r="T229" s="153"/>
      <c r="U229" s="153"/>
      <c r="V229" s="153"/>
      <c r="W229" s="153"/>
      <c r="X229" s="153"/>
      <c r="Y229" s="153"/>
      <c r="Z229" s="153"/>
      <c r="AA229" s="153"/>
      <c r="AB229" s="153"/>
      <c r="AC229" s="153"/>
      <c r="AD229" s="153"/>
      <c r="AE229" s="153"/>
      <c r="AF229" s="153"/>
      <c r="AG229" s="153"/>
      <c r="AH229" s="153"/>
      <c r="AI229" s="153"/>
      <c r="AJ229" s="153"/>
      <c r="AK229" s="153"/>
      <c r="AL229" s="153"/>
      <c r="AM229" s="153"/>
      <c r="AN229" s="153"/>
      <c r="AO229" s="153"/>
      <c r="AP229" s="153"/>
      <c r="AQ229" s="216"/>
      <c r="AR229" s="216"/>
      <c r="AS229" s="216"/>
    </row>
    <row r="230" spans="1:45" ht="12.75" thickBot="1" x14ac:dyDescent="0.25">
      <c r="A230" s="199" t="s">
        <v>192</v>
      </c>
      <c r="B230" s="183"/>
      <c r="C230" s="183"/>
      <c r="D230" s="183"/>
      <c r="E230" s="183"/>
      <c r="F230" s="184"/>
      <c r="G230" s="185" t="e">
        <f>G213-G215</f>
        <v>#DIV/0!</v>
      </c>
      <c r="H230" s="186">
        <f>H213-H215</f>
        <v>0</v>
      </c>
      <c r="I230" s="187" t="e">
        <f>H230-G230</f>
        <v>#DIV/0!</v>
      </c>
      <c r="J230" s="185" t="e">
        <f>J213-J215</f>
        <v>#DIV/0!</v>
      </c>
      <c r="K230" s="186">
        <f>K213-K215</f>
        <v>0</v>
      </c>
      <c r="L230" s="187" t="e">
        <f>K230-J230</f>
        <v>#DIV/0!</v>
      </c>
      <c r="M230" s="185" t="e">
        <f>M213-M215</f>
        <v>#DIV/0!</v>
      </c>
      <c r="N230" s="186">
        <f>N213-N215</f>
        <v>0</v>
      </c>
      <c r="O230" s="187" t="e">
        <f>N230-M230</f>
        <v>#DIV/0!</v>
      </c>
      <c r="P230" s="185" t="e">
        <f>P213-P215</f>
        <v>#DIV/0!</v>
      </c>
      <c r="Q230" s="186">
        <f>Q213-Q215</f>
        <v>0</v>
      </c>
      <c r="R230" s="187" t="e">
        <f>Q230-P230</f>
        <v>#DIV/0!</v>
      </c>
      <c r="S230" s="185" t="e">
        <f>S213-S215</f>
        <v>#DIV/0!</v>
      </c>
      <c r="T230" s="186">
        <f>T213-T215</f>
        <v>0</v>
      </c>
      <c r="U230" s="187" t="e">
        <f>T230-S230</f>
        <v>#DIV/0!</v>
      </c>
      <c r="V230" s="185" t="e">
        <f>V213-V215</f>
        <v>#DIV/0!</v>
      </c>
      <c r="W230" s="186">
        <f>W213-W215</f>
        <v>0</v>
      </c>
      <c r="X230" s="187" t="e">
        <f>W230-V230</f>
        <v>#DIV/0!</v>
      </c>
      <c r="Y230" s="185" t="e">
        <f>Y213-Y215</f>
        <v>#DIV/0!</v>
      </c>
      <c r="Z230" s="186">
        <f>Z213-Z215</f>
        <v>0</v>
      </c>
      <c r="AA230" s="187" t="e">
        <f>Z230-Y230</f>
        <v>#DIV/0!</v>
      </c>
      <c r="AB230" s="185" t="e">
        <f>AB213-AB215</f>
        <v>#DIV/0!</v>
      </c>
      <c r="AC230" s="186">
        <f>AC213-AC215</f>
        <v>0</v>
      </c>
      <c r="AD230" s="187" t="e">
        <f>AC230-AB230</f>
        <v>#DIV/0!</v>
      </c>
      <c r="AE230" s="185" t="e">
        <f>AE213-AE215</f>
        <v>#DIV/0!</v>
      </c>
      <c r="AF230" s="186">
        <f>AF213-AF215</f>
        <v>0</v>
      </c>
      <c r="AG230" s="187" t="e">
        <f>AF230-AE230</f>
        <v>#DIV/0!</v>
      </c>
      <c r="AH230" s="185" t="e">
        <f>AH213-AH215</f>
        <v>#DIV/0!</v>
      </c>
      <c r="AI230" s="186">
        <f>AI213-AI215</f>
        <v>0</v>
      </c>
      <c r="AJ230" s="187" t="e">
        <f>AI230-AH230</f>
        <v>#DIV/0!</v>
      </c>
      <c r="AK230" s="185" t="e">
        <f>AK213-AK215</f>
        <v>#DIV/0!</v>
      </c>
      <c r="AL230" s="186">
        <f>AL213-AL215</f>
        <v>0</v>
      </c>
      <c r="AM230" s="187" t="e">
        <f>AL230-AK230</f>
        <v>#DIV/0!</v>
      </c>
      <c r="AN230" s="185" t="e">
        <f>AN213-AN215</f>
        <v>#DIV/0!</v>
      </c>
      <c r="AO230" s="186">
        <f>AO213-AO215</f>
        <v>0</v>
      </c>
      <c r="AP230" s="187" t="e">
        <f>AO230-AN230</f>
        <v>#DIV/0!</v>
      </c>
      <c r="AQ230" s="226" t="e">
        <f>G230+J230+M230+P230+S230+V230+Y230+AB230+AE230+AH230+AK230+AN230</f>
        <v>#DIV/0!</v>
      </c>
      <c r="AR230" s="227">
        <f>H230+K230+N230+Q230+T230+W230+Z230+AC230+AF230+AI230+AL230+AO230</f>
        <v>0</v>
      </c>
      <c r="AS230" s="228" t="e">
        <f>I230+L230+O230+R230+U230+X230+AA230+AD230+AG230+AJ230+AM230+AP230</f>
        <v>#DIV/0!</v>
      </c>
    </row>
    <row r="232" spans="1:45" s="188" customFormat="1" x14ac:dyDescent="0.2">
      <c r="A232" s="200"/>
      <c r="G232" s="189"/>
      <c r="H232" s="189"/>
      <c r="I232" s="189"/>
      <c r="J232" s="189"/>
      <c r="K232" s="189"/>
      <c r="L232" s="189"/>
      <c r="M232" s="189"/>
      <c r="N232" s="189"/>
      <c r="O232" s="189"/>
      <c r="P232" s="189"/>
      <c r="Q232" s="189"/>
      <c r="R232" s="189"/>
      <c r="S232" s="189"/>
      <c r="T232" s="189"/>
      <c r="U232" s="189"/>
      <c r="V232" s="189"/>
      <c r="W232" s="189"/>
      <c r="X232" s="189"/>
      <c r="Y232" s="189"/>
      <c r="Z232" s="189"/>
      <c r="AA232" s="189"/>
      <c r="AB232" s="189"/>
      <c r="AC232" s="189"/>
      <c r="AD232" s="189"/>
      <c r="AE232" s="189"/>
      <c r="AF232" s="189"/>
      <c r="AG232" s="189"/>
      <c r="AH232" s="189"/>
      <c r="AI232" s="189"/>
      <c r="AJ232" s="189"/>
      <c r="AK232" s="189"/>
      <c r="AL232" s="189"/>
      <c r="AM232" s="189"/>
      <c r="AN232" s="189"/>
      <c r="AO232" s="189"/>
      <c r="AP232" s="189"/>
      <c r="AQ232" s="189"/>
      <c r="AR232" s="189"/>
      <c r="AS232" s="189"/>
    </row>
    <row r="238" spans="1:45" x14ac:dyDescent="0.2">
      <c r="H238" s="190"/>
      <c r="K238" s="190"/>
      <c r="N238" s="190"/>
      <c r="Q238" s="190"/>
      <c r="T238" s="190"/>
      <c r="W238" s="190"/>
      <c r="Z238" s="190"/>
      <c r="AC238" s="190"/>
      <c r="AF238" s="190"/>
      <c r="AI238" s="190"/>
      <c r="AL238" s="190"/>
      <c r="AO238" s="190"/>
    </row>
    <row r="239" spans="1:45" x14ac:dyDescent="0.2">
      <c r="H239" s="191"/>
      <c r="K239" s="191"/>
      <c r="N239" s="191"/>
      <c r="Q239" s="191"/>
      <c r="T239" s="191"/>
      <c r="W239" s="191"/>
      <c r="Z239" s="191"/>
      <c r="AC239" s="191"/>
      <c r="AF239" s="191"/>
      <c r="AI239" s="191"/>
      <c r="AL239" s="191"/>
      <c r="AO239" s="191"/>
    </row>
  </sheetData>
  <sheetProtection formatCells="0" formatColumns="0" formatRows="0" insertColumns="0" insertRows="0" insertHyperlinks="0" deleteColumns="0" deleteRows="0" sort="0" autoFilter="0" pivotTables="0"/>
  <protectedRanges>
    <protectedRange sqref="A7:XFD7 A16:XFD16 A22:XFD31 A33:XFD37 A39:XFD42 A56:XFD56 A76:XFD80 A105:XFD108 A141:XFD141 A153:XFD153 A155:XFD155 A159:XFD159 A161:XFD161 A164:XFD166 A177:XFD177 A218:XFD224 AQ167:AS167 AR90:XFD90 A101:F101 H101:I101 A66:XFD66 A71:XFD71 A85:XFD86 A88:XFD89 A91:XFD91 A90:AP90 A95:XFD95 A103:XFD103 K101:L101 N101:O101 Q101:R101 T101:U101 W101:X101 Z101:AA101 AC101:AD101 AF101:AG101 AI101:AJ101 AL101:AM101 AO101:XFD101 A98:XFD100" name="Диапазон1"/>
  </protectedRanges>
  <mergeCells count="14">
    <mergeCell ref="A3:F3"/>
    <mergeCell ref="G1:I1"/>
    <mergeCell ref="J1:L1"/>
    <mergeCell ref="M1:O1"/>
    <mergeCell ref="P1:R1"/>
    <mergeCell ref="S1:U1"/>
    <mergeCell ref="AN1:AP1"/>
    <mergeCell ref="AQ1:AS1"/>
    <mergeCell ref="V1:X1"/>
    <mergeCell ref="Y1:AA1"/>
    <mergeCell ref="AB1:AD1"/>
    <mergeCell ref="AE1:AG1"/>
    <mergeCell ref="AH1:AJ1"/>
    <mergeCell ref="AK1:AM1"/>
  </mergeCells>
  <pageMargins left="0.75" right="0.75" top="1" bottom="1" header="0.5" footer="0.5"/>
  <pageSetup paperSize="9" scale="69"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O29"/>
  <sheetViews>
    <sheetView tabSelected="1" workbookViewId="0">
      <selection activeCell="B2" sqref="B2:O2"/>
    </sheetView>
  </sheetViews>
  <sheetFormatPr defaultRowHeight="15" x14ac:dyDescent="0.25"/>
  <cols>
    <col min="15" max="15" width="67.28515625" customWidth="1"/>
  </cols>
  <sheetData>
    <row r="1" spans="2:15" ht="15.75" thickBot="1" x14ac:dyDescent="0.3"/>
    <row r="2" spans="2:15" s="368" customFormat="1" ht="30.75" customHeight="1" thickBot="1" x14ac:dyDescent="0.3">
      <c r="B2" s="474"/>
      <c r="C2" s="475"/>
      <c r="D2" s="475"/>
      <c r="E2" s="475"/>
      <c r="F2" s="475"/>
      <c r="G2" s="475"/>
      <c r="H2" s="475"/>
      <c r="I2" s="475"/>
      <c r="J2" s="475"/>
      <c r="K2" s="475"/>
      <c r="L2" s="475"/>
      <c r="M2" s="475"/>
      <c r="N2" s="475"/>
      <c r="O2" s="476"/>
    </row>
    <row r="3" spans="2:15" ht="15" customHeight="1" x14ac:dyDescent="0.25">
      <c r="B3" s="309" t="s">
        <v>303</v>
      </c>
      <c r="C3" s="310"/>
      <c r="D3" s="310"/>
      <c r="E3" s="310"/>
      <c r="F3" s="310"/>
      <c r="G3" s="310"/>
      <c r="H3" s="310"/>
      <c r="I3" s="310"/>
      <c r="J3" s="310"/>
      <c r="K3" s="310"/>
      <c r="L3" s="310"/>
      <c r="M3" s="310"/>
      <c r="N3" s="310"/>
      <c r="O3" s="311"/>
    </row>
    <row r="4" spans="2:15" x14ac:dyDescent="0.25">
      <c r="B4" s="315" t="s">
        <v>648</v>
      </c>
      <c r="C4" s="310"/>
      <c r="D4" s="310"/>
      <c r="E4" s="310"/>
      <c r="F4" s="310"/>
      <c r="G4" s="310"/>
      <c r="H4" s="310"/>
      <c r="I4" s="310"/>
      <c r="J4" s="310"/>
      <c r="K4" s="310"/>
      <c r="L4" s="310"/>
      <c r="M4" s="310"/>
      <c r="N4" s="310"/>
      <c r="O4" s="311"/>
    </row>
    <row r="5" spans="2:15" x14ac:dyDescent="0.25">
      <c r="B5" s="309" t="s">
        <v>295</v>
      </c>
      <c r="C5" s="310"/>
      <c r="D5" s="310"/>
      <c r="E5" s="310"/>
      <c r="F5" s="310"/>
      <c r="G5" s="310"/>
      <c r="H5" s="310"/>
      <c r="I5" s="310"/>
      <c r="J5" s="310"/>
      <c r="K5" s="310"/>
      <c r="L5" s="310"/>
      <c r="M5" s="310"/>
      <c r="N5" s="310"/>
      <c r="O5" s="311"/>
    </row>
    <row r="6" spans="2:15" x14ac:dyDescent="0.25">
      <c r="B6" s="325" t="s">
        <v>301</v>
      </c>
      <c r="C6" s="310"/>
      <c r="D6" s="310"/>
      <c r="E6" s="310"/>
      <c r="F6" s="310"/>
      <c r="G6" s="310"/>
      <c r="H6" s="310"/>
      <c r="I6" s="310"/>
      <c r="J6" s="310"/>
      <c r="K6" s="310"/>
      <c r="L6" s="310"/>
      <c r="M6" s="310"/>
      <c r="N6" s="310"/>
      <c r="O6" s="311"/>
    </row>
    <row r="7" spans="2:15" x14ac:dyDescent="0.25">
      <c r="B7" s="325" t="s">
        <v>560</v>
      </c>
      <c r="C7" s="310"/>
      <c r="D7" s="310"/>
      <c r="E7" s="310"/>
      <c r="F7" s="310"/>
      <c r="G7" s="310"/>
      <c r="H7" s="310"/>
      <c r="I7" s="310"/>
      <c r="J7" s="310"/>
      <c r="K7" s="310"/>
      <c r="L7" s="310"/>
      <c r="M7" s="310"/>
      <c r="N7" s="310"/>
      <c r="O7" s="311"/>
    </row>
    <row r="8" spans="2:15" x14ac:dyDescent="0.25">
      <c r="B8" s="309" t="s">
        <v>302</v>
      </c>
      <c r="C8" s="310"/>
      <c r="D8" s="310"/>
      <c r="E8" s="310"/>
      <c r="F8" s="310"/>
      <c r="G8" s="310"/>
      <c r="H8" s="310"/>
      <c r="I8" s="310"/>
      <c r="J8" s="310"/>
      <c r="K8" s="310"/>
      <c r="L8" s="310"/>
      <c r="M8" s="310"/>
      <c r="N8" s="310"/>
      <c r="O8" s="311"/>
    </row>
    <row r="9" spans="2:15" x14ac:dyDescent="0.25">
      <c r="B9" s="325" t="s">
        <v>590</v>
      </c>
      <c r="C9" s="310"/>
      <c r="D9" s="310"/>
      <c r="E9" s="310"/>
      <c r="F9" s="310"/>
      <c r="G9" s="310"/>
      <c r="H9" s="310"/>
      <c r="I9" s="310"/>
      <c r="J9" s="310"/>
      <c r="K9" s="310"/>
      <c r="L9" s="310"/>
      <c r="M9" s="310"/>
      <c r="N9" s="310"/>
      <c r="O9" s="311"/>
    </row>
    <row r="10" spans="2:15" x14ac:dyDescent="0.25">
      <c r="B10" s="325" t="s">
        <v>602</v>
      </c>
      <c r="C10" s="310"/>
      <c r="D10" s="310"/>
      <c r="E10" s="310"/>
      <c r="F10" s="310"/>
      <c r="G10" s="310"/>
      <c r="H10" s="310"/>
      <c r="I10" s="310"/>
      <c r="J10" s="310"/>
      <c r="K10" s="310"/>
      <c r="L10" s="310"/>
      <c r="M10" s="310"/>
      <c r="N10" s="310"/>
      <c r="O10" s="311"/>
    </row>
    <row r="11" spans="2:15" x14ac:dyDescent="0.25">
      <c r="B11" s="309" t="s">
        <v>555</v>
      </c>
      <c r="C11" s="310"/>
      <c r="D11" s="310"/>
      <c r="E11" s="310"/>
      <c r="F11" s="310"/>
      <c r="G11" s="310"/>
      <c r="H11" s="310"/>
      <c r="I11" s="310"/>
      <c r="J11" s="310"/>
      <c r="K11" s="310"/>
      <c r="L11" s="310"/>
      <c r="M11" s="310"/>
      <c r="N11" s="310"/>
      <c r="O11" s="311"/>
    </row>
    <row r="12" spans="2:15" x14ac:dyDescent="0.25">
      <c r="B12" s="334" t="s">
        <v>306</v>
      </c>
      <c r="C12" s="310"/>
      <c r="D12" s="310"/>
      <c r="E12" s="310"/>
      <c r="F12" s="310"/>
      <c r="G12" s="310"/>
      <c r="H12" s="310"/>
      <c r="I12" s="310"/>
      <c r="J12" s="310"/>
      <c r="K12" s="310"/>
      <c r="L12" s="310"/>
      <c r="M12" s="310"/>
      <c r="N12" s="310"/>
      <c r="O12" s="311"/>
    </row>
    <row r="13" spans="2:15" x14ac:dyDescent="0.25">
      <c r="B13" s="369" t="s">
        <v>308</v>
      </c>
      <c r="C13" s="310"/>
      <c r="D13" s="310"/>
      <c r="E13" s="310"/>
      <c r="F13" s="310"/>
      <c r="G13" s="310"/>
      <c r="H13" s="310"/>
      <c r="I13" s="310"/>
      <c r="J13" s="310"/>
      <c r="K13" s="310"/>
      <c r="L13" s="310"/>
      <c r="M13" s="310"/>
      <c r="N13" s="310"/>
      <c r="O13" s="311"/>
    </row>
    <row r="14" spans="2:15" x14ac:dyDescent="0.25">
      <c r="B14" s="309" t="s">
        <v>554</v>
      </c>
      <c r="C14" s="310"/>
      <c r="D14" s="310"/>
      <c r="E14" s="310"/>
      <c r="F14" s="310"/>
      <c r="G14" s="310"/>
      <c r="H14" s="310"/>
      <c r="I14" s="310"/>
      <c r="J14" s="310"/>
      <c r="K14" s="310"/>
      <c r="L14" s="310"/>
      <c r="M14" s="310"/>
      <c r="N14" s="310"/>
      <c r="O14" s="311"/>
    </row>
    <row r="15" spans="2:15" x14ac:dyDescent="0.25">
      <c r="B15" s="334" t="s">
        <v>556</v>
      </c>
      <c r="C15" s="310"/>
      <c r="D15" s="310"/>
      <c r="E15" s="310"/>
      <c r="F15" s="310"/>
      <c r="G15" s="310"/>
      <c r="H15" s="310"/>
      <c r="I15" s="310"/>
      <c r="J15" s="310"/>
      <c r="K15" s="310"/>
      <c r="L15" s="310"/>
      <c r="M15" s="310"/>
      <c r="N15" s="310"/>
      <c r="O15" s="311"/>
    </row>
    <row r="16" spans="2:15" ht="15" customHeight="1" x14ac:dyDescent="0.25">
      <c r="B16" s="471" t="s">
        <v>557</v>
      </c>
      <c r="C16" s="472"/>
      <c r="D16" s="472"/>
      <c r="E16" s="472"/>
      <c r="F16" s="472"/>
      <c r="G16" s="472"/>
      <c r="H16" s="472"/>
      <c r="I16" s="472"/>
      <c r="J16" s="472"/>
      <c r="K16" s="472"/>
      <c r="L16" s="472"/>
      <c r="M16" s="472"/>
      <c r="N16" s="472"/>
      <c r="O16" s="473"/>
    </row>
    <row r="17" spans="2:15" ht="34.5" customHeight="1" x14ac:dyDescent="0.25">
      <c r="B17" s="471"/>
      <c r="C17" s="472"/>
      <c r="D17" s="472"/>
      <c r="E17" s="472"/>
      <c r="F17" s="472"/>
      <c r="G17" s="472"/>
      <c r="H17" s="472"/>
      <c r="I17" s="472"/>
      <c r="J17" s="472"/>
      <c r="K17" s="472"/>
      <c r="L17" s="472"/>
      <c r="M17" s="472"/>
      <c r="N17" s="472"/>
      <c r="O17" s="473"/>
    </row>
    <row r="18" spans="2:15" x14ac:dyDescent="0.25">
      <c r="B18" s="334" t="s">
        <v>657</v>
      </c>
      <c r="C18" s="310"/>
      <c r="D18" s="310"/>
      <c r="E18" s="310"/>
      <c r="F18" s="310"/>
      <c r="G18" s="310"/>
      <c r="H18" s="310"/>
      <c r="I18" s="310"/>
      <c r="J18" s="310"/>
      <c r="K18" s="310"/>
      <c r="L18" s="310"/>
      <c r="M18" s="310"/>
      <c r="N18" s="310"/>
      <c r="O18" s="311"/>
    </row>
    <row r="19" spans="2:15" x14ac:dyDescent="0.25">
      <c r="B19" s="334" t="s">
        <v>558</v>
      </c>
      <c r="C19" s="310"/>
      <c r="D19" s="310"/>
      <c r="E19" s="310"/>
      <c r="F19" s="310"/>
      <c r="G19" s="310"/>
      <c r="H19" s="310"/>
      <c r="I19" s="310"/>
      <c r="J19" s="310"/>
      <c r="K19" s="310"/>
      <c r="L19" s="310"/>
      <c r="M19" s="310"/>
      <c r="N19" s="310"/>
      <c r="O19" s="311"/>
    </row>
    <row r="20" spans="2:15" x14ac:dyDescent="0.25">
      <c r="B20" s="309"/>
      <c r="C20" s="310"/>
      <c r="D20" s="310"/>
      <c r="E20" s="310"/>
      <c r="F20" s="310"/>
      <c r="G20" s="310"/>
      <c r="H20" s="310"/>
      <c r="I20" s="310"/>
      <c r="J20" s="310"/>
      <c r="K20" s="310"/>
      <c r="L20" s="310"/>
      <c r="M20" s="310"/>
      <c r="N20" s="310"/>
      <c r="O20" s="311"/>
    </row>
    <row r="21" spans="2:15" x14ac:dyDescent="0.25">
      <c r="B21" s="309"/>
      <c r="C21" s="310"/>
      <c r="D21" s="310"/>
      <c r="E21" s="310"/>
      <c r="F21" s="310"/>
      <c r="G21" s="310"/>
      <c r="H21" s="310"/>
      <c r="I21" s="310"/>
      <c r="J21" s="310"/>
      <c r="K21" s="310"/>
      <c r="L21" s="310"/>
      <c r="M21" s="310"/>
      <c r="N21" s="310"/>
      <c r="O21" s="311"/>
    </row>
    <row r="22" spans="2:15" ht="15.75" thickBot="1" x14ac:dyDescent="0.3">
      <c r="B22" s="312"/>
      <c r="C22" s="313"/>
      <c r="D22" s="313"/>
      <c r="E22" s="313"/>
      <c r="F22" s="313"/>
      <c r="G22" s="313"/>
      <c r="H22" s="313"/>
      <c r="I22" s="313"/>
      <c r="J22" s="313"/>
      <c r="K22" s="313"/>
      <c r="L22" s="313"/>
      <c r="M22" s="313"/>
      <c r="N22" s="313"/>
      <c r="O22" s="314"/>
    </row>
    <row r="24" spans="2:15" x14ac:dyDescent="0.25">
      <c r="B24" s="2"/>
      <c r="C24" t="s">
        <v>36</v>
      </c>
    </row>
    <row r="25" spans="2:15" x14ac:dyDescent="0.25">
      <c r="B25" s="1"/>
      <c r="C25" t="s">
        <v>296</v>
      </c>
    </row>
    <row r="28" spans="2:15" x14ac:dyDescent="0.25">
      <c r="B28" t="s">
        <v>294</v>
      </c>
    </row>
    <row r="29" spans="2:15" x14ac:dyDescent="0.25">
      <c r="B29" t="s">
        <v>307</v>
      </c>
    </row>
  </sheetData>
  <mergeCells count="2">
    <mergeCell ref="B16:O17"/>
    <mergeCell ref="B2:O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P26"/>
  <sheetViews>
    <sheetView workbookViewId="0">
      <selection activeCell="A13" sqref="A13:XFD13"/>
    </sheetView>
  </sheetViews>
  <sheetFormatPr defaultRowHeight="15" x14ac:dyDescent="0.25"/>
  <cols>
    <col min="2" max="2" width="27.42578125" customWidth="1"/>
    <col min="3" max="3" width="11.7109375" customWidth="1"/>
    <col min="4" max="4" width="10.85546875" customWidth="1"/>
    <col min="5" max="5" width="11.140625" customWidth="1"/>
    <col min="6" max="6" width="10.28515625" customWidth="1"/>
    <col min="7" max="8" width="11.140625" customWidth="1"/>
  </cols>
  <sheetData>
    <row r="2" spans="2:16" s="6" customFormat="1" ht="45.75" thickBot="1" x14ac:dyDescent="0.3">
      <c r="B2" s="361"/>
      <c r="C2" s="362" t="s">
        <v>290</v>
      </c>
      <c r="D2" s="362" t="s">
        <v>291</v>
      </c>
    </row>
    <row r="3" spans="2:16" ht="15.75" thickBot="1" x14ac:dyDescent="0.3">
      <c r="B3" s="363" t="s">
        <v>289</v>
      </c>
      <c r="C3" s="364"/>
      <c r="D3" s="365"/>
      <c r="F3" t="s">
        <v>587</v>
      </c>
    </row>
    <row r="4" spans="2:16" ht="15.75" thickBot="1" x14ac:dyDescent="0.3">
      <c r="B4" s="358" t="s">
        <v>293</v>
      </c>
      <c r="C4" s="359"/>
      <c r="D4" s="360"/>
      <c r="F4" t="s">
        <v>300</v>
      </c>
    </row>
    <row r="5" spans="2:16" ht="15.75" thickBot="1" x14ac:dyDescent="0.3">
      <c r="B5" s="358" t="s">
        <v>305</v>
      </c>
      <c r="C5" s="359"/>
      <c r="D5" s="360"/>
      <c r="F5" t="s">
        <v>300</v>
      </c>
    </row>
    <row r="6" spans="2:16" x14ac:dyDescent="0.25">
      <c r="B6" s="350" t="s">
        <v>546</v>
      </c>
      <c r="C6" s="351"/>
      <c r="D6" s="352"/>
    </row>
    <row r="7" spans="2:16" x14ac:dyDescent="0.25">
      <c r="B7" s="353" t="s">
        <v>585</v>
      </c>
      <c r="C7" s="349"/>
      <c r="D7" s="354"/>
    </row>
    <row r="8" spans="2:16" ht="15.75" thickBot="1" x14ac:dyDescent="0.3">
      <c r="B8" s="355" t="s">
        <v>586</v>
      </c>
      <c r="C8" s="356"/>
      <c r="D8" s="357"/>
    </row>
    <row r="13" spans="2:16" hidden="1" x14ac:dyDescent="0.25">
      <c r="P13" s="4" t="s">
        <v>659</v>
      </c>
    </row>
    <row r="15" spans="2:16" hidden="1" x14ac:dyDescent="0.25">
      <c r="B15" s="477"/>
      <c r="C15" s="481"/>
      <c r="D15" s="482"/>
      <c r="E15" s="481"/>
      <c r="F15" s="483"/>
      <c r="G15" s="481"/>
      <c r="H15" s="483"/>
      <c r="I15" s="481"/>
      <c r="J15" s="483"/>
      <c r="K15" s="481"/>
      <c r="L15" s="483"/>
      <c r="M15" s="481"/>
      <c r="N15" s="483"/>
      <c r="P15" s="479"/>
    </row>
    <row r="16" spans="2:16" ht="15.75" hidden="1" thickBot="1" x14ac:dyDescent="0.3">
      <c r="B16" s="478"/>
      <c r="C16" s="465"/>
      <c r="D16" s="466"/>
      <c r="E16" s="465"/>
      <c r="F16" s="467"/>
      <c r="G16" s="465"/>
      <c r="H16" s="467"/>
      <c r="I16" s="465"/>
      <c r="J16" s="467"/>
      <c r="K16" s="465"/>
      <c r="L16" s="467"/>
      <c r="M16" s="465"/>
      <c r="N16" s="467"/>
      <c r="P16" s="480"/>
    </row>
    <row r="17" spans="2:16" hidden="1" x14ac:dyDescent="0.25">
      <c r="B17" s="451"/>
      <c r="C17" s="462"/>
      <c r="D17" s="463"/>
      <c r="E17" s="462"/>
      <c r="F17" s="464"/>
      <c r="G17" s="462"/>
      <c r="H17" s="464"/>
      <c r="I17" s="462"/>
      <c r="J17" s="464"/>
      <c r="K17" s="462"/>
      <c r="L17" s="464"/>
      <c r="M17" s="462"/>
      <c r="N17" s="464"/>
      <c r="P17" s="468"/>
    </row>
    <row r="18" spans="2:16" hidden="1" x14ac:dyDescent="0.25">
      <c r="B18" s="449"/>
      <c r="C18" s="452"/>
      <c r="D18" s="453"/>
      <c r="E18" s="452"/>
      <c r="F18" s="454"/>
      <c r="G18" s="452"/>
      <c r="H18" s="454"/>
      <c r="I18" s="452"/>
      <c r="J18" s="454"/>
      <c r="K18" s="452"/>
      <c r="L18" s="454"/>
      <c r="M18" s="452"/>
      <c r="N18" s="454"/>
      <c r="P18" s="469"/>
    </row>
    <row r="19" spans="2:16" hidden="1" x14ac:dyDescent="0.25">
      <c r="B19" s="449"/>
      <c r="C19" s="452"/>
      <c r="D19" s="453"/>
      <c r="E19" s="452"/>
      <c r="F19" s="454"/>
      <c r="G19" s="452"/>
      <c r="H19" s="454"/>
      <c r="I19" s="452"/>
      <c r="J19" s="454"/>
      <c r="K19" s="452"/>
      <c r="L19" s="454"/>
      <c r="M19" s="452"/>
      <c r="N19" s="454"/>
      <c r="P19" s="469"/>
    </row>
    <row r="20" spans="2:16" hidden="1" x14ac:dyDescent="0.25">
      <c r="B20" s="449"/>
      <c r="C20" s="452"/>
      <c r="D20" s="453"/>
      <c r="E20" s="452"/>
      <c r="F20" s="454"/>
      <c r="G20" s="452"/>
      <c r="H20" s="454"/>
      <c r="I20" s="452"/>
      <c r="J20" s="454"/>
      <c r="K20" s="452"/>
      <c r="L20" s="454"/>
      <c r="M20" s="452"/>
      <c r="N20" s="454"/>
      <c r="P20" s="469"/>
    </row>
    <row r="21" spans="2:16" hidden="1" x14ac:dyDescent="0.25">
      <c r="B21" s="449"/>
      <c r="C21" s="452"/>
      <c r="D21" s="453"/>
      <c r="E21" s="452"/>
      <c r="F21" s="454"/>
      <c r="G21" s="452"/>
      <c r="H21" s="454"/>
      <c r="I21" s="452"/>
      <c r="J21" s="454"/>
      <c r="K21" s="452"/>
      <c r="L21" s="454"/>
      <c r="M21" s="452"/>
      <c r="N21" s="454"/>
      <c r="P21" s="469"/>
    </row>
    <row r="22" spans="2:16" hidden="1" x14ac:dyDescent="0.25">
      <c r="B22" s="449"/>
      <c r="C22" s="452"/>
      <c r="D22" s="453"/>
      <c r="E22" s="452"/>
      <c r="F22" s="454"/>
      <c r="G22" s="452"/>
      <c r="H22" s="454"/>
      <c r="I22" s="452"/>
      <c r="J22" s="454"/>
      <c r="K22" s="452"/>
      <c r="L22" s="454"/>
      <c r="M22" s="452"/>
      <c r="N22" s="454"/>
      <c r="P22" s="469"/>
    </row>
    <row r="23" spans="2:16" hidden="1" x14ac:dyDescent="0.25">
      <c r="B23" s="449"/>
      <c r="C23" s="452"/>
      <c r="D23" s="453"/>
      <c r="E23" s="452"/>
      <c r="F23" s="454"/>
      <c r="G23" s="452"/>
      <c r="H23" s="454"/>
      <c r="I23" s="452"/>
      <c r="J23" s="454"/>
      <c r="K23" s="452"/>
      <c r="L23" s="454"/>
      <c r="M23" s="452"/>
      <c r="N23" s="454"/>
      <c r="P23" s="469"/>
    </row>
    <row r="24" spans="2:16" hidden="1" x14ac:dyDescent="0.25">
      <c r="B24" s="449"/>
      <c r="C24" s="452"/>
      <c r="D24" s="453"/>
      <c r="E24" s="452"/>
      <c r="F24" s="454"/>
      <c r="G24" s="452"/>
      <c r="H24" s="454"/>
      <c r="I24" s="452"/>
      <c r="J24" s="454"/>
      <c r="K24" s="452"/>
      <c r="L24" s="454"/>
      <c r="M24" s="452"/>
      <c r="N24" s="454"/>
      <c r="P24" s="469"/>
    </row>
    <row r="25" spans="2:16" hidden="1" x14ac:dyDescent="0.25">
      <c r="B25" s="458"/>
      <c r="C25" s="459"/>
      <c r="D25" s="460"/>
      <c r="E25" s="459"/>
      <c r="F25" s="461"/>
      <c r="G25" s="459"/>
      <c r="H25" s="461"/>
      <c r="I25" s="459"/>
      <c r="J25" s="461"/>
      <c r="K25" s="459"/>
      <c r="L25" s="461"/>
      <c r="M25" s="459"/>
      <c r="N25" s="461"/>
      <c r="P25" s="469"/>
    </row>
    <row r="26" spans="2:16" ht="15.75" hidden="1" thickBot="1" x14ac:dyDescent="0.3">
      <c r="B26" s="450"/>
      <c r="C26" s="455"/>
      <c r="D26" s="456"/>
      <c r="E26" s="455"/>
      <c r="F26" s="457"/>
      <c r="G26" s="455"/>
      <c r="H26" s="457"/>
      <c r="I26" s="455"/>
      <c r="J26" s="457"/>
      <c r="K26" s="455"/>
      <c r="L26" s="457"/>
      <c r="M26" s="455"/>
      <c r="N26" s="457"/>
      <c r="P26" s="470"/>
    </row>
  </sheetData>
  <mergeCells count="8">
    <mergeCell ref="B15:B16"/>
    <mergeCell ref="P15:P16"/>
    <mergeCell ref="C15:D15"/>
    <mergeCell ref="E15:F15"/>
    <mergeCell ref="G15:H15"/>
    <mergeCell ref="I15:J15"/>
    <mergeCell ref="K15:L15"/>
    <mergeCell ref="M15:N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G239"/>
  <sheetViews>
    <sheetView zoomScaleNormal="100" workbookViewId="0">
      <pane xSplit="6" ySplit="3" topLeftCell="G4" activePane="bottomRight" state="frozen"/>
      <selection activeCell="C12" sqref="C12:D15"/>
      <selection pane="topRight" activeCell="C12" sqref="C12:D15"/>
      <selection pane="bottomLeft" activeCell="C12" sqref="C12:D15"/>
      <selection pane="bottomRight" activeCell="AN189" sqref="AN189"/>
    </sheetView>
  </sheetViews>
  <sheetFormatPr defaultRowHeight="12" x14ac:dyDescent="0.2"/>
  <cols>
    <col min="1" max="1" width="26.140625" style="196" customWidth="1"/>
    <col min="2" max="2" width="3.28515625" style="124" customWidth="1"/>
    <col min="3" max="4" width="1.5703125" style="124" customWidth="1"/>
    <col min="5" max="5" width="12.7109375" style="124" customWidth="1"/>
    <col min="6" max="6" width="15.42578125" style="124" customWidth="1"/>
    <col min="7" max="7" width="9.85546875" style="160" customWidth="1"/>
    <col min="8" max="8" width="8.7109375" style="160" customWidth="1"/>
    <col min="9" max="10" width="9.7109375" style="160" customWidth="1"/>
    <col min="11" max="11" width="8.7109375" style="160" customWidth="1"/>
    <col min="12" max="12" width="9.7109375" style="160" customWidth="1"/>
    <col min="13" max="13" width="10" style="160" customWidth="1"/>
    <col min="14" max="14" width="8.7109375" style="160" customWidth="1"/>
    <col min="15" max="15" width="9.7109375" style="160" customWidth="1"/>
    <col min="16" max="16" width="9.28515625" style="160" customWidth="1"/>
    <col min="17" max="17" width="8.7109375" style="160" customWidth="1"/>
    <col min="18" max="19" width="9.7109375" style="160" customWidth="1"/>
    <col min="20" max="20" width="8.7109375" style="160" customWidth="1"/>
    <col min="21" max="21" width="9.7109375" style="160" customWidth="1"/>
    <col min="22" max="22" width="11.85546875" style="160" customWidth="1"/>
    <col min="23" max="23" width="8.7109375" style="160" customWidth="1"/>
    <col min="24" max="24" width="9.7109375" style="160" customWidth="1"/>
    <col min="25" max="25" width="11.140625" style="160" customWidth="1"/>
    <col min="26" max="26" width="8.7109375" style="160" customWidth="1"/>
    <col min="27" max="27" width="9.7109375" style="160" customWidth="1"/>
    <col min="28" max="28" width="14.7109375" style="160" customWidth="1"/>
    <col min="29" max="29" width="8.7109375" style="160" customWidth="1"/>
    <col min="30" max="30" width="9.7109375" style="160" customWidth="1"/>
    <col min="31" max="31" width="12.28515625" style="160" customWidth="1"/>
    <col min="32" max="32" width="8.7109375" style="160" customWidth="1"/>
    <col min="33" max="33" width="9.7109375" style="160" customWidth="1"/>
    <col min="34" max="34" width="11" style="160" customWidth="1"/>
    <col min="35" max="35" width="8.7109375" style="160" customWidth="1"/>
    <col min="36" max="36" width="9.7109375" style="160" customWidth="1"/>
    <col min="37" max="37" width="8.85546875" style="160" bestFit="1" customWidth="1"/>
    <col min="38" max="38" width="8.7109375" style="160" customWidth="1"/>
    <col min="39" max="39" width="9.7109375" style="160" customWidth="1"/>
    <col min="40" max="40" width="8.85546875" style="160" bestFit="1" customWidth="1"/>
    <col min="41" max="41" width="8.7109375" style="160" customWidth="1"/>
    <col min="42" max="42" width="9.7109375" style="160" customWidth="1"/>
    <col min="43" max="43" width="13" style="160" customWidth="1"/>
    <col min="44" max="44" width="8.7109375" style="160" customWidth="1"/>
    <col min="45" max="45" width="10.7109375" style="160" customWidth="1"/>
    <col min="46" max="46" width="9.140625" style="124"/>
    <col min="47" max="47" width="10.140625" style="326" bestFit="1" customWidth="1"/>
    <col min="48" max="48" width="12.42578125" style="124" bestFit="1" customWidth="1"/>
    <col min="49" max="16384" width="9.140625" style="124"/>
  </cols>
  <sheetData>
    <row r="1" spans="1:47" ht="15.75" customHeight="1" thickBot="1" x14ac:dyDescent="0.25">
      <c r="A1" s="484" t="s">
        <v>260</v>
      </c>
      <c r="B1" s="123"/>
      <c r="C1" s="123"/>
      <c r="D1" s="123"/>
      <c r="F1" s="125"/>
      <c r="G1" s="490">
        <v>1</v>
      </c>
      <c r="H1" s="491"/>
      <c r="I1" s="492"/>
      <c r="J1" s="490">
        <v>2</v>
      </c>
      <c r="K1" s="491"/>
      <c r="L1" s="492"/>
      <c r="M1" s="490">
        <v>3</v>
      </c>
      <c r="N1" s="491"/>
      <c r="O1" s="492"/>
      <c r="P1" s="490">
        <v>4</v>
      </c>
      <c r="Q1" s="491"/>
      <c r="R1" s="492"/>
      <c r="S1" s="490">
        <v>5</v>
      </c>
      <c r="T1" s="491"/>
      <c r="U1" s="492"/>
      <c r="V1" s="490">
        <v>6</v>
      </c>
      <c r="W1" s="491"/>
      <c r="X1" s="492"/>
      <c r="Y1" s="490">
        <v>7</v>
      </c>
      <c r="Z1" s="491"/>
      <c r="AA1" s="492"/>
      <c r="AB1" s="490">
        <v>8</v>
      </c>
      <c r="AC1" s="491"/>
      <c r="AD1" s="492"/>
      <c r="AE1" s="490">
        <v>9</v>
      </c>
      <c r="AF1" s="491"/>
      <c r="AG1" s="492"/>
      <c r="AH1" s="490">
        <v>10</v>
      </c>
      <c r="AI1" s="491"/>
      <c r="AJ1" s="492"/>
      <c r="AK1" s="490">
        <v>11</v>
      </c>
      <c r="AL1" s="491"/>
      <c r="AM1" s="492"/>
      <c r="AN1" s="490">
        <v>12</v>
      </c>
      <c r="AO1" s="491"/>
      <c r="AP1" s="492"/>
      <c r="AQ1" s="487">
        <v>2015</v>
      </c>
      <c r="AR1" s="488"/>
      <c r="AS1" s="489"/>
      <c r="AU1" s="326" t="s">
        <v>304</v>
      </c>
    </row>
    <row r="2" spans="1:47" x14ac:dyDescent="0.2">
      <c r="A2" s="485"/>
      <c r="E2" s="123"/>
      <c r="F2" s="126"/>
      <c r="G2" s="127" t="s">
        <v>0</v>
      </c>
      <c r="H2" s="128" t="s">
        <v>1</v>
      </c>
      <c r="I2" s="129" t="s">
        <v>2</v>
      </c>
      <c r="J2" s="127" t="s">
        <v>0</v>
      </c>
      <c r="K2" s="128" t="s">
        <v>1</v>
      </c>
      <c r="L2" s="129" t="s">
        <v>2</v>
      </c>
      <c r="M2" s="127" t="s">
        <v>0</v>
      </c>
      <c r="N2" s="128" t="s">
        <v>1</v>
      </c>
      <c r="O2" s="129" t="s">
        <v>2</v>
      </c>
      <c r="P2" s="127" t="s">
        <v>0</v>
      </c>
      <c r="Q2" s="128" t="s">
        <v>1</v>
      </c>
      <c r="R2" s="129" t="s">
        <v>2</v>
      </c>
      <c r="S2" s="127" t="s">
        <v>0</v>
      </c>
      <c r="T2" s="128" t="s">
        <v>1</v>
      </c>
      <c r="U2" s="129" t="s">
        <v>2</v>
      </c>
      <c r="V2" s="127" t="s">
        <v>0</v>
      </c>
      <c r="W2" s="128" t="s">
        <v>1</v>
      </c>
      <c r="X2" s="129" t="s">
        <v>2</v>
      </c>
      <c r="Y2" s="127" t="s">
        <v>0</v>
      </c>
      <c r="Z2" s="128" t="s">
        <v>1</v>
      </c>
      <c r="AA2" s="129" t="s">
        <v>2</v>
      </c>
      <c r="AB2" s="127" t="s">
        <v>0</v>
      </c>
      <c r="AC2" s="128" t="s">
        <v>1</v>
      </c>
      <c r="AD2" s="129" t="s">
        <v>2</v>
      </c>
      <c r="AE2" s="127" t="s">
        <v>0</v>
      </c>
      <c r="AF2" s="128" t="s">
        <v>1</v>
      </c>
      <c r="AG2" s="129" t="s">
        <v>2</v>
      </c>
      <c r="AH2" s="127" t="s">
        <v>0</v>
      </c>
      <c r="AI2" s="128" t="s">
        <v>1</v>
      </c>
      <c r="AJ2" s="129" t="s">
        <v>2</v>
      </c>
      <c r="AK2" s="127" t="s">
        <v>0</v>
      </c>
      <c r="AL2" s="128" t="s">
        <v>1</v>
      </c>
      <c r="AM2" s="129" t="s">
        <v>2</v>
      </c>
      <c r="AN2" s="127" t="s">
        <v>0</v>
      </c>
      <c r="AO2" s="128" t="s">
        <v>1</v>
      </c>
      <c r="AP2" s="129" t="s">
        <v>2</v>
      </c>
      <c r="AQ2" s="201" t="s">
        <v>0</v>
      </c>
      <c r="AR2" s="202" t="s">
        <v>1</v>
      </c>
      <c r="AS2" s="203" t="s">
        <v>2</v>
      </c>
    </row>
    <row r="3" spans="1:47" ht="12.75" thickBot="1" x14ac:dyDescent="0.25">
      <c r="A3" s="486"/>
      <c r="F3" s="126"/>
      <c r="G3" s="131"/>
      <c r="H3" s="132"/>
      <c r="I3" s="133"/>
      <c r="J3" s="131"/>
      <c r="K3" s="132"/>
      <c r="L3" s="133"/>
      <c r="M3" s="131"/>
      <c r="N3" s="132"/>
      <c r="O3" s="133"/>
      <c r="P3" s="131"/>
      <c r="Q3" s="132"/>
      <c r="R3" s="133"/>
      <c r="S3" s="131"/>
      <c r="T3" s="132"/>
      <c r="U3" s="133"/>
      <c r="V3" s="131"/>
      <c r="W3" s="132"/>
      <c r="X3" s="133"/>
      <c r="Y3" s="131"/>
      <c r="Z3" s="132"/>
      <c r="AA3" s="133"/>
      <c r="AB3" s="131"/>
      <c r="AC3" s="132"/>
      <c r="AD3" s="133"/>
      <c r="AE3" s="131"/>
      <c r="AF3" s="132"/>
      <c r="AG3" s="133"/>
      <c r="AH3" s="131"/>
      <c r="AI3" s="132"/>
      <c r="AJ3" s="133"/>
      <c r="AK3" s="131"/>
      <c r="AL3" s="132"/>
      <c r="AM3" s="133"/>
      <c r="AN3" s="131"/>
      <c r="AO3" s="132"/>
      <c r="AP3" s="133"/>
      <c r="AQ3" s="204"/>
      <c r="AR3" s="205"/>
      <c r="AS3" s="206"/>
    </row>
    <row r="4" spans="1:47" x14ac:dyDescent="0.2">
      <c r="A4" s="193" t="s">
        <v>3</v>
      </c>
      <c r="B4" s="123"/>
      <c r="C4" s="123"/>
      <c r="D4" s="123"/>
      <c r="E4" s="123"/>
      <c r="F4" s="125"/>
      <c r="G4" s="134">
        <f>G18+G20</f>
        <v>0</v>
      </c>
      <c r="H4" s="135">
        <f>H18+H20</f>
        <v>0</v>
      </c>
      <c r="I4" s="136">
        <f t="shared" ref="I4:I38" si="0">H4-G4</f>
        <v>0</v>
      </c>
      <c r="J4" s="134">
        <f>J18+J20</f>
        <v>0</v>
      </c>
      <c r="K4" s="135">
        <f>K18+K20</f>
        <v>0</v>
      </c>
      <c r="L4" s="137">
        <f t="shared" ref="L4:L38" si="1">K4-J4</f>
        <v>0</v>
      </c>
      <c r="M4" s="134">
        <f>M18+M20</f>
        <v>0</v>
      </c>
      <c r="N4" s="135">
        <f>N18+N20</f>
        <v>0</v>
      </c>
      <c r="O4" s="137">
        <f t="shared" ref="O4:O38" si="2">N4-M4</f>
        <v>0</v>
      </c>
      <c r="P4" s="134">
        <f>P18+P20</f>
        <v>0</v>
      </c>
      <c r="Q4" s="135">
        <f>Q18+Q20</f>
        <v>0</v>
      </c>
      <c r="R4" s="137">
        <f t="shared" ref="R4:R38" si="3">Q4-P4</f>
        <v>0</v>
      </c>
      <c r="S4" s="134">
        <f>S18+S20</f>
        <v>0</v>
      </c>
      <c r="T4" s="135">
        <f>T18+T20</f>
        <v>0</v>
      </c>
      <c r="U4" s="137">
        <f t="shared" ref="U4:U38" si="4">T4-S4</f>
        <v>0</v>
      </c>
      <c r="V4" s="134">
        <f>V18+V20</f>
        <v>0</v>
      </c>
      <c r="W4" s="135">
        <f>W18+W20</f>
        <v>0</v>
      </c>
      <c r="X4" s="137">
        <f t="shared" ref="X4:X38" si="5">W4-V4</f>
        <v>0</v>
      </c>
      <c r="Y4" s="134">
        <f>Y18+Y20</f>
        <v>0</v>
      </c>
      <c r="Z4" s="135">
        <f>Z18+Z20</f>
        <v>0</v>
      </c>
      <c r="AA4" s="137">
        <f t="shared" ref="AA4:AA38" si="6">Z4-Y4</f>
        <v>0</v>
      </c>
      <c r="AB4" s="134">
        <f>AB18+AB20</f>
        <v>0</v>
      </c>
      <c r="AC4" s="135">
        <f>AC18+AC20</f>
        <v>0</v>
      </c>
      <c r="AD4" s="137">
        <f t="shared" ref="AD4:AD38" si="7">AC4-AB4</f>
        <v>0</v>
      </c>
      <c r="AE4" s="134">
        <f>AE18+AE20</f>
        <v>0</v>
      </c>
      <c r="AF4" s="135">
        <f>AF18+AF20</f>
        <v>0</v>
      </c>
      <c r="AG4" s="137">
        <f t="shared" ref="AG4:AG38" si="8">AF4-AE4</f>
        <v>0</v>
      </c>
      <c r="AH4" s="134">
        <f>AH18+AH20</f>
        <v>0</v>
      </c>
      <c r="AI4" s="135">
        <f>AI18+AI20</f>
        <v>0</v>
      </c>
      <c r="AJ4" s="137">
        <f t="shared" ref="AJ4:AJ38" si="9">AI4-AH4</f>
        <v>0</v>
      </c>
      <c r="AK4" s="134">
        <f>AK18+AK20</f>
        <v>0</v>
      </c>
      <c r="AL4" s="135">
        <f>AL18+AL20</f>
        <v>0</v>
      </c>
      <c r="AM4" s="137">
        <f t="shared" ref="AM4:AM38" si="10">AL4-AK4</f>
        <v>0</v>
      </c>
      <c r="AN4" s="134">
        <f>AN18+AN20</f>
        <v>0</v>
      </c>
      <c r="AO4" s="135">
        <f>AO18+AO20</f>
        <v>0</v>
      </c>
      <c r="AP4" s="137">
        <f t="shared" ref="AP4:AP38" si="11">AO4-AN4</f>
        <v>0</v>
      </c>
      <c r="AQ4" s="207">
        <f t="shared" ref="AQ4:AS42" si="12">G4+J4+M4+P4+S4+V4+Y4+AB4+AE4+AH4+AK4+AN4</f>
        <v>0</v>
      </c>
      <c r="AR4" s="208">
        <f t="shared" si="12"/>
        <v>0</v>
      </c>
      <c r="AS4" s="209">
        <f t="shared" si="12"/>
        <v>0</v>
      </c>
    </row>
    <row r="5" spans="1:47" ht="12.75" x14ac:dyDescent="0.2">
      <c r="A5" s="229" t="s">
        <v>194</v>
      </c>
      <c r="B5" s="146" t="s">
        <v>4</v>
      </c>
      <c r="F5" s="126"/>
      <c r="G5" s="143">
        <f>Наценка!G7</f>
        <v>0</v>
      </c>
      <c r="H5" s="144"/>
      <c r="I5" s="145">
        <f t="shared" si="0"/>
        <v>0</v>
      </c>
      <c r="J5" s="143">
        <f>Наценка!H7</f>
        <v>0</v>
      </c>
      <c r="K5" s="144"/>
      <c r="L5" s="145">
        <f t="shared" si="1"/>
        <v>0</v>
      </c>
      <c r="M5" s="143">
        <f>Наценка!I7</f>
        <v>0</v>
      </c>
      <c r="N5" s="144"/>
      <c r="O5" s="145">
        <f t="shared" si="2"/>
        <v>0</v>
      </c>
      <c r="P5" s="143">
        <f>Наценка!J7</f>
        <v>0</v>
      </c>
      <c r="Q5" s="144"/>
      <c r="R5" s="145">
        <f t="shared" si="3"/>
        <v>0</v>
      </c>
      <c r="S5" s="143">
        <f>Наценка!K7</f>
        <v>0</v>
      </c>
      <c r="T5" s="144"/>
      <c r="U5" s="145">
        <f t="shared" si="4"/>
        <v>0</v>
      </c>
      <c r="V5" s="143">
        <f>Наценка!L7</f>
        <v>0</v>
      </c>
      <c r="W5" s="144"/>
      <c r="X5" s="145">
        <f t="shared" si="5"/>
        <v>0</v>
      </c>
      <c r="Y5" s="143">
        <f>Наценка!M7</f>
        <v>0</v>
      </c>
      <c r="Z5" s="144"/>
      <c r="AA5" s="145">
        <f t="shared" si="6"/>
        <v>0</v>
      </c>
      <c r="AB5" s="143">
        <f>Наценка!N7</f>
        <v>0</v>
      </c>
      <c r="AC5" s="144"/>
      <c r="AD5" s="145">
        <f t="shared" si="7"/>
        <v>0</v>
      </c>
      <c r="AE5" s="143">
        <f>Наценка!O7</f>
        <v>0</v>
      </c>
      <c r="AF5" s="144"/>
      <c r="AG5" s="145">
        <f t="shared" si="8"/>
        <v>0</v>
      </c>
      <c r="AH5" s="143">
        <f>Наценка!P7</f>
        <v>0</v>
      </c>
      <c r="AI5" s="144"/>
      <c r="AJ5" s="145">
        <f t="shared" si="9"/>
        <v>0</v>
      </c>
      <c r="AK5" s="143">
        <f>Наценка!Q7</f>
        <v>0</v>
      </c>
      <c r="AL5" s="144"/>
      <c r="AM5" s="145">
        <f t="shared" si="10"/>
        <v>0</v>
      </c>
      <c r="AN5" s="143">
        <f>Наценка!R7</f>
        <v>0</v>
      </c>
      <c r="AO5" s="144"/>
      <c r="AP5" s="145">
        <f t="shared" si="11"/>
        <v>0</v>
      </c>
      <c r="AQ5" s="210">
        <f t="shared" si="12"/>
        <v>0</v>
      </c>
      <c r="AR5" s="211">
        <f t="shared" si="12"/>
        <v>0</v>
      </c>
      <c r="AS5" s="212">
        <f t="shared" si="12"/>
        <v>0</v>
      </c>
      <c r="AU5" s="326">
        <f>AQ5-Наценка!V7</f>
        <v>0</v>
      </c>
    </row>
    <row r="6" spans="1:47" ht="12.75" x14ac:dyDescent="0.2">
      <c r="A6" s="229"/>
      <c r="F6" s="126"/>
      <c r="G6" s="143"/>
      <c r="H6" s="144"/>
      <c r="I6" s="145">
        <f t="shared" si="0"/>
        <v>0</v>
      </c>
      <c r="J6" s="143"/>
      <c r="K6" s="144"/>
      <c r="L6" s="145">
        <f t="shared" si="1"/>
        <v>0</v>
      </c>
      <c r="M6" s="143"/>
      <c r="N6" s="144"/>
      <c r="O6" s="145">
        <f t="shared" si="2"/>
        <v>0</v>
      </c>
      <c r="P6" s="143"/>
      <c r="Q6" s="144"/>
      <c r="R6" s="145">
        <f t="shared" si="3"/>
        <v>0</v>
      </c>
      <c r="S6" s="143"/>
      <c r="T6" s="144"/>
      <c r="U6" s="145">
        <f t="shared" si="4"/>
        <v>0</v>
      </c>
      <c r="V6" s="143"/>
      <c r="W6" s="144"/>
      <c r="X6" s="145">
        <f t="shared" si="5"/>
        <v>0</v>
      </c>
      <c r="Y6" s="143"/>
      <c r="Z6" s="144"/>
      <c r="AA6" s="145">
        <f t="shared" si="6"/>
        <v>0</v>
      </c>
      <c r="AB6" s="143"/>
      <c r="AC6" s="144"/>
      <c r="AD6" s="145">
        <f t="shared" si="7"/>
        <v>0</v>
      </c>
      <c r="AE6" s="143"/>
      <c r="AF6" s="144"/>
      <c r="AG6" s="145">
        <f t="shared" si="8"/>
        <v>0</v>
      </c>
      <c r="AH6" s="143"/>
      <c r="AI6" s="144"/>
      <c r="AJ6" s="145">
        <f t="shared" si="9"/>
        <v>0</v>
      </c>
      <c r="AK6" s="143"/>
      <c r="AL6" s="144"/>
      <c r="AM6" s="145">
        <f t="shared" si="10"/>
        <v>0</v>
      </c>
      <c r="AN6" s="143"/>
      <c r="AO6" s="144"/>
      <c r="AP6" s="145">
        <f t="shared" si="11"/>
        <v>0</v>
      </c>
      <c r="AQ6" s="210">
        <f t="shared" si="12"/>
        <v>0</v>
      </c>
      <c r="AR6" s="211">
        <f t="shared" si="12"/>
        <v>0</v>
      </c>
      <c r="AS6" s="212">
        <f t="shared" si="12"/>
        <v>0</v>
      </c>
    </row>
    <row r="7" spans="1:47" ht="12.75" x14ac:dyDescent="0.2">
      <c r="A7" s="229" t="s">
        <v>262</v>
      </c>
      <c r="C7" s="124" t="s">
        <v>5</v>
      </c>
      <c r="F7" s="126"/>
      <c r="G7" s="143">
        <f>'Прочие расходы '!$G$7</f>
        <v>0</v>
      </c>
      <c r="H7" s="144"/>
      <c r="I7" s="145">
        <f t="shared" si="0"/>
        <v>0</v>
      </c>
      <c r="J7" s="143">
        <f>'Прочие расходы '!$J$7</f>
        <v>0</v>
      </c>
      <c r="K7" s="144"/>
      <c r="L7" s="145">
        <f t="shared" si="1"/>
        <v>0</v>
      </c>
      <c r="M7" s="143">
        <f>'Прочие расходы '!$M$7</f>
        <v>0</v>
      </c>
      <c r="N7" s="144"/>
      <c r="O7" s="145">
        <f t="shared" si="2"/>
        <v>0</v>
      </c>
      <c r="P7" s="143">
        <f>'Прочие расходы '!$P$7</f>
        <v>0</v>
      </c>
      <c r="Q7" s="144"/>
      <c r="R7" s="145">
        <f t="shared" si="3"/>
        <v>0</v>
      </c>
      <c r="S7" s="143">
        <f>'Прочие расходы '!$S$7</f>
        <v>0</v>
      </c>
      <c r="T7" s="144"/>
      <c r="U7" s="145">
        <f t="shared" si="4"/>
        <v>0</v>
      </c>
      <c r="V7" s="143">
        <f>'Прочие расходы '!$V$7</f>
        <v>0</v>
      </c>
      <c r="W7" s="144"/>
      <c r="X7" s="145">
        <f t="shared" si="5"/>
        <v>0</v>
      </c>
      <c r="Y7" s="143">
        <f>'Прочие расходы '!$Y$7</f>
        <v>0</v>
      </c>
      <c r="Z7" s="144"/>
      <c r="AA7" s="145">
        <f t="shared" si="6"/>
        <v>0</v>
      </c>
      <c r="AB7" s="143">
        <f>'Прочие расходы '!$AB$7</f>
        <v>0</v>
      </c>
      <c r="AC7" s="144"/>
      <c r="AD7" s="145">
        <f t="shared" si="7"/>
        <v>0</v>
      </c>
      <c r="AE7" s="143">
        <f>'Прочие расходы '!$AE$7</f>
        <v>0</v>
      </c>
      <c r="AF7" s="144"/>
      <c r="AG7" s="145">
        <f t="shared" si="8"/>
        <v>0</v>
      </c>
      <c r="AH7" s="143">
        <f>'Прочие расходы '!$AH$7</f>
        <v>0</v>
      </c>
      <c r="AI7" s="144"/>
      <c r="AJ7" s="145">
        <f t="shared" si="9"/>
        <v>0</v>
      </c>
      <c r="AK7" s="143">
        <f>'Прочие расходы '!$AK$7</f>
        <v>0</v>
      </c>
      <c r="AL7" s="144"/>
      <c r="AM7" s="145">
        <f t="shared" si="10"/>
        <v>0</v>
      </c>
      <c r="AN7" s="143">
        <f>'Прочие расходы '!$AN$7</f>
        <v>0</v>
      </c>
      <c r="AO7" s="144"/>
      <c r="AP7" s="145">
        <f t="shared" si="11"/>
        <v>0</v>
      </c>
      <c r="AQ7" s="210">
        <f t="shared" si="12"/>
        <v>0</v>
      </c>
      <c r="AR7" s="211">
        <f t="shared" si="12"/>
        <v>0</v>
      </c>
      <c r="AS7" s="212">
        <f t="shared" si="12"/>
        <v>0</v>
      </c>
    </row>
    <row r="8" spans="1:47" ht="12.75" x14ac:dyDescent="0.2">
      <c r="A8" s="229"/>
      <c r="F8" s="126"/>
      <c r="G8" s="143"/>
      <c r="H8" s="144"/>
      <c r="I8" s="145">
        <f t="shared" si="0"/>
        <v>0</v>
      </c>
      <c r="J8" s="143"/>
      <c r="K8" s="144"/>
      <c r="L8" s="145">
        <f t="shared" si="1"/>
        <v>0</v>
      </c>
      <c r="M8" s="143"/>
      <c r="N8" s="144"/>
      <c r="O8" s="145">
        <f t="shared" si="2"/>
        <v>0</v>
      </c>
      <c r="P8" s="143"/>
      <c r="Q8" s="144"/>
      <c r="R8" s="145">
        <f t="shared" si="3"/>
        <v>0</v>
      </c>
      <c r="S8" s="143"/>
      <c r="T8" s="144"/>
      <c r="U8" s="145">
        <f t="shared" si="4"/>
        <v>0</v>
      </c>
      <c r="V8" s="143"/>
      <c r="W8" s="144"/>
      <c r="X8" s="145">
        <f t="shared" si="5"/>
        <v>0</v>
      </c>
      <c r="Y8" s="143"/>
      <c r="Z8" s="144"/>
      <c r="AA8" s="145">
        <f t="shared" si="6"/>
        <v>0</v>
      </c>
      <c r="AB8" s="143"/>
      <c r="AC8" s="144"/>
      <c r="AD8" s="145">
        <f t="shared" si="7"/>
        <v>0</v>
      </c>
      <c r="AE8" s="143"/>
      <c r="AF8" s="144"/>
      <c r="AG8" s="145">
        <f t="shared" si="8"/>
        <v>0</v>
      </c>
      <c r="AH8" s="143"/>
      <c r="AI8" s="144"/>
      <c r="AJ8" s="145">
        <f t="shared" si="9"/>
        <v>0</v>
      </c>
      <c r="AK8" s="143"/>
      <c r="AL8" s="144"/>
      <c r="AM8" s="145">
        <f t="shared" si="10"/>
        <v>0</v>
      </c>
      <c r="AN8" s="143"/>
      <c r="AO8" s="144"/>
      <c r="AP8" s="145">
        <f t="shared" si="11"/>
        <v>0</v>
      </c>
      <c r="AQ8" s="210">
        <f t="shared" si="12"/>
        <v>0</v>
      </c>
      <c r="AR8" s="211">
        <f t="shared" si="12"/>
        <v>0</v>
      </c>
      <c r="AS8" s="212">
        <f t="shared" si="12"/>
        <v>0</v>
      </c>
    </row>
    <row r="9" spans="1:47" ht="12.75" x14ac:dyDescent="0.2">
      <c r="A9" s="229"/>
      <c r="B9" s="146" t="s">
        <v>6</v>
      </c>
      <c r="F9" s="126"/>
      <c r="G9" s="34">
        <f>G5-G7</f>
        <v>0</v>
      </c>
      <c r="H9" s="147">
        <f>H5-H7</f>
        <v>0</v>
      </c>
      <c r="I9" s="137">
        <f t="shared" si="0"/>
        <v>0</v>
      </c>
      <c r="J9" s="34">
        <f>J5-J7</f>
        <v>0</v>
      </c>
      <c r="K9" s="147">
        <f>K5-K7</f>
        <v>0</v>
      </c>
      <c r="L9" s="137">
        <f t="shared" si="1"/>
        <v>0</v>
      </c>
      <c r="M9" s="34">
        <f>M5-M7</f>
        <v>0</v>
      </c>
      <c r="N9" s="147">
        <f>N5-N7</f>
        <v>0</v>
      </c>
      <c r="O9" s="137">
        <f t="shared" si="2"/>
        <v>0</v>
      </c>
      <c r="P9" s="34">
        <f>P5-P7</f>
        <v>0</v>
      </c>
      <c r="Q9" s="147">
        <f>Q5-Q7</f>
        <v>0</v>
      </c>
      <c r="R9" s="137">
        <f t="shared" si="3"/>
        <v>0</v>
      </c>
      <c r="S9" s="34">
        <f>S5-S7</f>
        <v>0</v>
      </c>
      <c r="T9" s="147">
        <f>T5-T7</f>
        <v>0</v>
      </c>
      <c r="U9" s="137">
        <f t="shared" si="4"/>
        <v>0</v>
      </c>
      <c r="V9" s="34">
        <f>V5-V7</f>
        <v>0</v>
      </c>
      <c r="W9" s="147">
        <f>W5-W7</f>
        <v>0</v>
      </c>
      <c r="X9" s="137">
        <f t="shared" si="5"/>
        <v>0</v>
      </c>
      <c r="Y9" s="34">
        <f>Y5-Y7</f>
        <v>0</v>
      </c>
      <c r="Z9" s="147">
        <f>Z5-Z7</f>
        <v>0</v>
      </c>
      <c r="AA9" s="137">
        <f t="shared" si="6"/>
        <v>0</v>
      </c>
      <c r="AB9" s="34">
        <f>AB5-AB7</f>
        <v>0</v>
      </c>
      <c r="AC9" s="147">
        <f>AC5-AC7</f>
        <v>0</v>
      </c>
      <c r="AD9" s="137">
        <f t="shared" si="7"/>
        <v>0</v>
      </c>
      <c r="AE9" s="34">
        <f>AE5-AE7</f>
        <v>0</v>
      </c>
      <c r="AF9" s="147">
        <f>AF5-AF7</f>
        <v>0</v>
      </c>
      <c r="AG9" s="137">
        <f t="shared" si="8"/>
        <v>0</v>
      </c>
      <c r="AH9" s="34">
        <f>AH5-AH7</f>
        <v>0</v>
      </c>
      <c r="AI9" s="147">
        <f>AI5-AI7</f>
        <v>0</v>
      </c>
      <c r="AJ9" s="137">
        <f t="shared" si="9"/>
        <v>0</v>
      </c>
      <c r="AK9" s="34">
        <f>AK5-AK7</f>
        <v>0</v>
      </c>
      <c r="AL9" s="147">
        <f>AL5-AL7</f>
        <v>0</v>
      </c>
      <c r="AM9" s="137">
        <f t="shared" si="10"/>
        <v>0</v>
      </c>
      <c r="AN9" s="34">
        <f>AN5-AN7</f>
        <v>0</v>
      </c>
      <c r="AO9" s="147">
        <f>AO5-AO7</f>
        <v>0</v>
      </c>
      <c r="AP9" s="137">
        <f t="shared" si="11"/>
        <v>0</v>
      </c>
      <c r="AQ9" s="207">
        <f t="shared" si="12"/>
        <v>0</v>
      </c>
      <c r="AR9" s="208">
        <f t="shared" si="12"/>
        <v>0</v>
      </c>
      <c r="AS9" s="209">
        <f t="shared" si="12"/>
        <v>0</v>
      </c>
    </row>
    <row r="10" spans="1:47" ht="12.75" x14ac:dyDescent="0.2">
      <c r="A10" s="229"/>
      <c r="F10" s="126"/>
      <c r="G10" s="143"/>
      <c r="H10" s="144"/>
      <c r="I10" s="145">
        <f t="shared" si="0"/>
        <v>0</v>
      </c>
      <c r="J10" s="143"/>
      <c r="K10" s="144"/>
      <c r="L10" s="145">
        <f t="shared" si="1"/>
        <v>0</v>
      </c>
      <c r="M10" s="143"/>
      <c r="N10" s="144"/>
      <c r="O10" s="145">
        <f t="shared" si="2"/>
        <v>0</v>
      </c>
      <c r="P10" s="143"/>
      <c r="Q10" s="144"/>
      <c r="R10" s="145">
        <f t="shared" si="3"/>
        <v>0</v>
      </c>
      <c r="S10" s="143"/>
      <c r="T10" s="144"/>
      <c r="U10" s="145">
        <f t="shared" si="4"/>
        <v>0</v>
      </c>
      <c r="V10" s="143"/>
      <c r="W10" s="144"/>
      <c r="X10" s="145">
        <f t="shared" si="5"/>
        <v>0</v>
      </c>
      <c r="Y10" s="143"/>
      <c r="Z10" s="144"/>
      <c r="AA10" s="145">
        <f t="shared" si="6"/>
        <v>0</v>
      </c>
      <c r="AB10" s="143"/>
      <c r="AC10" s="144"/>
      <c r="AD10" s="145">
        <f t="shared" si="7"/>
        <v>0</v>
      </c>
      <c r="AE10" s="143"/>
      <c r="AF10" s="144"/>
      <c r="AG10" s="145">
        <f t="shared" si="8"/>
        <v>0</v>
      </c>
      <c r="AH10" s="143"/>
      <c r="AI10" s="144"/>
      <c r="AJ10" s="145">
        <f t="shared" si="9"/>
        <v>0</v>
      </c>
      <c r="AK10" s="143"/>
      <c r="AL10" s="144"/>
      <c r="AM10" s="145">
        <f t="shared" si="10"/>
        <v>0</v>
      </c>
      <c r="AN10" s="143"/>
      <c r="AO10" s="144"/>
      <c r="AP10" s="145">
        <f t="shared" si="11"/>
        <v>0</v>
      </c>
      <c r="AQ10" s="210">
        <f t="shared" si="12"/>
        <v>0</v>
      </c>
      <c r="AR10" s="211">
        <f t="shared" si="12"/>
        <v>0</v>
      </c>
      <c r="AS10" s="212">
        <f t="shared" si="12"/>
        <v>0</v>
      </c>
    </row>
    <row r="11" spans="1:47" ht="12.75" x14ac:dyDescent="0.2">
      <c r="A11" s="229" t="s">
        <v>194</v>
      </c>
      <c r="C11" s="124" t="s">
        <v>7</v>
      </c>
      <c r="F11" s="126"/>
      <c r="G11" s="143">
        <f>Наценка!G8</f>
        <v>0</v>
      </c>
      <c r="H11" s="144"/>
      <c r="I11" s="145">
        <f t="shared" si="0"/>
        <v>0</v>
      </c>
      <c r="J11" s="143">
        <f>Наценка!H8</f>
        <v>0</v>
      </c>
      <c r="K11" s="144"/>
      <c r="L11" s="145">
        <f t="shared" si="1"/>
        <v>0</v>
      </c>
      <c r="M11" s="143">
        <f>Наценка!I8</f>
        <v>0</v>
      </c>
      <c r="N11" s="144"/>
      <c r="O11" s="145">
        <f t="shared" si="2"/>
        <v>0</v>
      </c>
      <c r="P11" s="143">
        <f>Наценка!J8</f>
        <v>0</v>
      </c>
      <c r="Q11" s="144"/>
      <c r="R11" s="145">
        <f t="shared" si="3"/>
        <v>0</v>
      </c>
      <c r="S11" s="143">
        <f>Наценка!K8</f>
        <v>0</v>
      </c>
      <c r="T11" s="144"/>
      <c r="U11" s="145">
        <f t="shared" si="4"/>
        <v>0</v>
      </c>
      <c r="V11" s="143">
        <f>Наценка!L8</f>
        <v>0</v>
      </c>
      <c r="W11" s="144"/>
      <c r="X11" s="145">
        <f t="shared" si="5"/>
        <v>0</v>
      </c>
      <c r="Y11" s="143">
        <f>Наценка!M8</f>
        <v>0</v>
      </c>
      <c r="Z11" s="144"/>
      <c r="AA11" s="145">
        <f t="shared" si="6"/>
        <v>0</v>
      </c>
      <c r="AB11" s="143">
        <f>Наценка!N8</f>
        <v>0</v>
      </c>
      <c r="AC11" s="144"/>
      <c r="AD11" s="145">
        <f t="shared" si="7"/>
        <v>0</v>
      </c>
      <c r="AE11" s="143">
        <f>Наценка!O8</f>
        <v>0</v>
      </c>
      <c r="AF11" s="144"/>
      <c r="AG11" s="145">
        <f t="shared" si="8"/>
        <v>0</v>
      </c>
      <c r="AH11" s="143">
        <f>Наценка!P8</f>
        <v>0</v>
      </c>
      <c r="AI11" s="144"/>
      <c r="AJ11" s="145">
        <f t="shared" si="9"/>
        <v>0</v>
      </c>
      <c r="AK11" s="143">
        <f>Наценка!Q8</f>
        <v>0</v>
      </c>
      <c r="AL11" s="144"/>
      <c r="AM11" s="145">
        <f t="shared" si="10"/>
        <v>0</v>
      </c>
      <c r="AN11" s="143">
        <f>Наценка!R8</f>
        <v>0</v>
      </c>
      <c r="AO11" s="144"/>
      <c r="AP11" s="145">
        <f t="shared" si="11"/>
        <v>0</v>
      </c>
      <c r="AQ11" s="210">
        <f t="shared" si="12"/>
        <v>0</v>
      </c>
      <c r="AR11" s="211">
        <f t="shared" si="12"/>
        <v>0</v>
      </c>
      <c r="AS11" s="212">
        <f t="shared" si="12"/>
        <v>0</v>
      </c>
      <c r="AU11" s="326">
        <f>AQ11-Наценка!V8</f>
        <v>0</v>
      </c>
    </row>
    <row r="12" spans="1:47" ht="12.75" x14ac:dyDescent="0.2">
      <c r="A12" s="229"/>
      <c r="D12" s="124" t="s">
        <v>8</v>
      </c>
      <c r="F12" s="126"/>
      <c r="G12" s="143"/>
      <c r="H12" s="144"/>
      <c r="I12" s="145">
        <f t="shared" si="0"/>
        <v>0</v>
      </c>
      <c r="J12" s="143"/>
      <c r="K12" s="144"/>
      <c r="L12" s="145">
        <f t="shared" si="1"/>
        <v>0</v>
      </c>
      <c r="M12" s="143"/>
      <c r="N12" s="144"/>
      <c r="O12" s="145">
        <f t="shared" si="2"/>
        <v>0</v>
      </c>
      <c r="P12" s="143"/>
      <c r="Q12" s="144"/>
      <c r="R12" s="145">
        <f t="shared" si="3"/>
        <v>0</v>
      </c>
      <c r="S12" s="143"/>
      <c r="T12" s="144"/>
      <c r="U12" s="145">
        <f t="shared" si="4"/>
        <v>0</v>
      </c>
      <c r="V12" s="143"/>
      <c r="W12" s="144"/>
      <c r="X12" s="145">
        <f t="shared" si="5"/>
        <v>0</v>
      </c>
      <c r="Y12" s="143"/>
      <c r="Z12" s="144"/>
      <c r="AA12" s="145">
        <f t="shared" si="6"/>
        <v>0</v>
      </c>
      <c r="AB12" s="143"/>
      <c r="AC12" s="144"/>
      <c r="AD12" s="145">
        <f t="shared" si="7"/>
        <v>0</v>
      </c>
      <c r="AE12" s="143"/>
      <c r="AF12" s="144"/>
      <c r="AG12" s="145">
        <f t="shared" si="8"/>
        <v>0</v>
      </c>
      <c r="AH12" s="143"/>
      <c r="AI12" s="144"/>
      <c r="AJ12" s="145">
        <f t="shared" si="9"/>
        <v>0</v>
      </c>
      <c r="AK12" s="143"/>
      <c r="AL12" s="144"/>
      <c r="AM12" s="145">
        <f t="shared" si="10"/>
        <v>0</v>
      </c>
      <c r="AN12" s="143"/>
      <c r="AO12" s="144"/>
      <c r="AP12" s="145">
        <f t="shared" si="11"/>
        <v>0</v>
      </c>
      <c r="AQ12" s="210">
        <f t="shared" si="12"/>
        <v>0</v>
      </c>
      <c r="AR12" s="211">
        <f t="shared" si="12"/>
        <v>0</v>
      </c>
      <c r="AS12" s="212">
        <f t="shared" si="12"/>
        <v>0</v>
      </c>
    </row>
    <row r="13" spans="1:47" x14ac:dyDescent="0.2">
      <c r="A13" s="194"/>
      <c r="D13" s="124" t="s">
        <v>9</v>
      </c>
      <c r="F13" s="126"/>
      <c r="G13" s="143"/>
      <c r="H13" s="144"/>
      <c r="I13" s="145">
        <f t="shared" si="0"/>
        <v>0</v>
      </c>
      <c r="J13" s="143"/>
      <c r="K13" s="144"/>
      <c r="L13" s="145">
        <f t="shared" si="1"/>
        <v>0</v>
      </c>
      <c r="M13" s="143"/>
      <c r="N13" s="144"/>
      <c r="O13" s="145">
        <f t="shared" si="2"/>
        <v>0</v>
      </c>
      <c r="P13" s="143"/>
      <c r="Q13" s="144"/>
      <c r="R13" s="145">
        <f t="shared" si="3"/>
        <v>0</v>
      </c>
      <c r="S13" s="143"/>
      <c r="T13" s="144"/>
      <c r="U13" s="145">
        <f t="shared" si="4"/>
        <v>0</v>
      </c>
      <c r="V13" s="143"/>
      <c r="W13" s="144"/>
      <c r="X13" s="145">
        <f t="shared" si="5"/>
        <v>0</v>
      </c>
      <c r="Y13" s="143"/>
      <c r="Z13" s="144"/>
      <c r="AA13" s="145">
        <f t="shared" si="6"/>
        <v>0</v>
      </c>
      <c r="AB13" s="143"/>
      <c r="AC13" s="144"/>
      <c r="AD13" s="145">
        <f t="shared" si="7"/>
        <v>0</v>
      </c>
      <c r="AE13" s="143"/>
      <c r="AF13" s="144"/>
      <c r="AG13" s="145">
        <f t="shared" si="8"/>
        <v>0</v>
      </c>
      <c r="AH13" s="143"/>
      <c r="AI13" s="144"/>
      <c r="AJ13" s="145">
        <f t="shared" si="9"/>
        <v>0</v>
      </c>
      <c r="AK13" s="143"/>
      <c r="AL13" s="144"/>
      <c r="AM13" s="145">
        <f t="shared" si="10"/>
        <v>0</v>
      </c>
      <c r="AN13" s="143"/>
      <c r="AO13" s="144"/>
      <c r="AP13" s="145">
        <f t="shared" si="11"/>
        <v>0</v>
      </c>
      <c r="AQ13" s="210">
        <f t="shared" si="12"/>
        <v>0</v>
      </c>
      <c r="AR13" s="211">
        <f t="shared" si="12"/>
        <v>0</v>
      </c>
      <c r="AS13" s="212">
        <f t="shared" si="12"/>
        <v>0</v>
      </c>
    </row>
    <row r="14" spans="1:47" x14ac:dyDescent="0.2">
      <c r="A14" s="194"/>
      <c r="D14" s="124" t="s">
        <v>10</v>
      </c>
      <c r="F14" s="126"/>
      <c r="G14" s="143"/>
      <c r="H14" s="144"/>
      <c r="I14" s="145">
        <f t="shared" si="0"/>
        <v>0</v>
      </c>
      <c r="J14" s="143"/>
      <c r="K14" s="144"/>
      <c r="L14" s="145">
        <f t="shared" si="1"/>
        <v>0</v>
      </c>
      <c r="M14" s="143"/>
      <c r="N14" s="144"/>
      <c r="O14" s="145">
        <f t="shared" si="2"/>
        <v>0</v>
      </c>
      <c r="P14" s="143"/>
      <c r="Q14" s="144"/>
      <c r="R14" s="145">
        <f t="shared" si="3"/>
        <v>0</v>
      </c>
      <c r="S14" s="143"/>
      <c r="T14" s="144"/>
      <c r="U14" s="145">
        <f t="shared" si="4"/>
        <v>0</v>
      </c>
      <c r="V14" s="143"/>
      <c r="W14" s="144"/>
      <c r="X14" s="145">
        <f t="shared" si="5"/>
        <v>0</v>
      </c>
      <c r="Y14" s="143"/>
      <c r="Z14" s="144"/>
      <c r="AA14" s="145">
        <f t="shared" si="6"/>
        <v>0</v>
      </c>
      <c r="AB14" s="143"/>
      <c r="AC14" s="144"/>
      <c r="AD14" s="145">
        <f t="shared" si="7"/>
        <v>0</v>
      </c>
      <c r="AE14" s="143"/>
      <c r="AF14" s="144"/>
      <c r="AG14" s="145">
        <f t="shared" si="8"/>
        <v>0</v>
      </c>
      <c r="AH14" s="143"/>
      <c r="AI14" s="144"/>
      <c r="AJ14" s="145">
        <f t="shared" si="9"/>
        <v>0</v>
      </c>
      <c r="AK14" s="143"/>
      <c r="AL14" s="144"/>
      <c r="AM14" s="145">
        <f t="shared" si="10"/>
        <v>0</v>
      </c>
      <c r="AN14" s="143"/>
      <c r="AO14" s="144"/>
      <c r="AP14" s="145">
        <f t="shared" si="11"/>
        <v>0</v>
      </c>
      <c r="AQ14" s="210">
        <f t="shared" si="12"/>
        <v>0</v>
      </c>
      <c r="AR14" s="211">
        <f t="shared" si="12"/>
        <v>0</v>
      </c>
      <c r="AS14" s="212">
        <f t="shared" si="12"/>
        <v>0</v>
      </c>
    </row>
    <row r="15" spans="1:47" x14ac:dyDescent="0.2">
      <c r="A15" s="194"/>
      <c r="C15" s="124" t="s">
        <v>11</v>
      </c>
      <c r="F15" s="126"/>
      <c r="G15" s="143"/>
      <c r="H15" s="144"/>
      <c r="I15" s="145">
        <f t="shared" ref="I15" si="13">H15-G15</f>
        <v>0</v>
      </c>
      <c r="J15" s="143"/>
      <c r="K15" s="144"/>
      <c r="L15" s="145">
        <f t="shared" si="1"/>
        <v>0</v>
      </c>
      <c r="M15" s="143"/>
      <c r="N15" s="144"/>
      <c r="O15" s="145">
        <f t="shared" si="2"/>
        <v>0</v>
      </c>
      <c r="P15" s="143"/>
      <c r="Q15" s="144"/>
      <c r="R15" s="145">
        <f t="shared" si="3"/>
        <v>0</v>
      </c>
      <c r="S15" s="143"/>
      <c r="T15" s="144"/>
      <c r="U15" s="145">
        <f t="shared" si="4"/>
        <v>0</v>
      </c>
      <c r="V15" s="143"/>
      <c r="W15" s="144"/>
      <c r="X15" s="145">
        <f t="shared" si="5"/>
        <v>0</v>
      </c>
      <c r="Y15" s="143"/>
      <c r="Z15" s="144"/>
      <c r="AA15" s="145">
        <f t="shared" si="6"/>
        <v>0</v>
      </c>
      <c r="AB15" s="143"/>
      <c r="AC15" s="144"/>
      <c r="AD15" s="145">
        <f t="shared" si="7"/>
        <v>0</v>
      </c>
      <c r="AE15" s="143"/>
      <c r="AF15" s="144"/>
      <c r="AG15" s="145">
        <f t="shared" si="8"/>
        <v>0</v>
      </c>
      <c r="AH15" s="143"/>
      <c r="AI15" s="144"/>
      <c r="AJ15" s="145">
        <f t="shared" si="9"/>
        <v>0</v>
      </c>
      <c r="AK15" s="143"/>
      <c r="AL15" s="144"/>
      <c r="AM15" s="145">
        <f t="shared" si="10"/>
        <v>0</v>
      </c>
      <c r="AN15" s="143"/>
      <c r="AO15" s="144"/>
      <c r="AP15" s="145">
        <f t="shared" si="11"/>
        <v>0</v>
      </c>
      <c r="AQ15" s="210">
        <f>G15+J15+M15+P15+S15+V15+Y15+AB15+AE15+AH15+AK15+AN15</f>
        <v>0</v>
      </c>
      <c r="AR15" s="211">
        <f>H15+K15+N15+Q15+T15+W15+Z15+AC15+AF15+AI15+AL15+AO15</f>
        <v>0</v>
      </c>
      <c r="AS15" s="212">
        <f>I15+L15+O15+R15+U15+X15+AA15+AD15+AG15+AJ15+AM15+AP15</f>
        <v>0</v>
      </c>
    </row>
    <row r="16" spans="1:47" ht="12.75" x14ac:dyDescent="0.2">
      <c r="A16" s="229"/>
      <c r="C16" s="124" t="s">
        <v>12</v>
      </c>
      <c r="F16" s="126"/>
      <c r="G16" s="143"/>
      <c r="H16" s="144"/>
      <c r="I16" s="145">
        <f>H16-G16</f>
        <v>0</v>
      </c>
      <c r="J16" s="143"/>
      <c r="K16" s="144"/>
      <c r="L16" s="145">
        <f t="shared" si="1"/>
        <v>0</v>
      </c>
      <c r="M16" s="143"/>
      <c r="N16" s="144"/>
      <c r="O16" s="145">
        <f t="shared" si="2"/>
        <v>0</v>
      </c>
      <c r="P16" s="143"/>
      <c r="Q16" s="144"/>
      <c r="R16" s="145">
        <f t="shared" si="3"/>
        <v>0</v>
      </c>
      <c r="S16" s="143"/>
      <c r="T16" s="144"/>
      <c r="U16" s="145">
        <f t="shared" si="4"/>
        <v>0</v>
      </c>
      <c r="V16" s="143"/>
      <c r="W16" s="144"/>
      <c r="X16" s="145">
        <f t="shared" si="5"/>
        <v>0</v>
      </c>
      <c r="Y16" s="143"/>
      <c r="Z16" s="144"/>
      <c r="AA16" s="145">
        <f t="shared" si="6"/>
        <v>0</v>
      </c>
      <c r="AB16" s="143"/>
      <c r="AC16" s="144"/>
      <c r="AD16" s="145">
        <f t="shared" si="7"/>
        <v>0</v>
      </c>
      <c r="AE16" s="143"/>
      <c r="AF16" s="144"/>
      <c r="AG16" s="145">
        <f t="shared" si="8"/>
        <v>0</v>
      </c>
      <c r="AH16" s="143"/>
      <c r="AI16" s="144"/>
      <c r="AJ16" s="145">
        <f t="shared" si="9"/>
        <v>0</v>
      </c>
      <c r="AK16" s="143"/>
      <c r="AL16" s="144"/>
      <c r="AM16" s="145">
        <f t="shared" si="10"/>
        <v>0</v>
      </c>
      <c r="AN16" s="143"/>
      <c r="AO16" s="144"/>
      <c r="AP16" s="145">
        <f t="shared" si="11"/>
        <v>0</v>
      </c>
      <c r="AQ16" s="210">
        <f t="shared" si="12"/>
        <v>0</v>
      </c>
      <c r="AR16" s="211">
        <f t="shared" si="12"/>
        <v>0</v>
      </c>
      <c r="AS16" s="212">
        <f t="shared" si="12"/>
        <v>0</v>
      </c>
    </row>
    <row r="17" spans="1:47" x14ac:dyDescent="0.2">
      <c r="A17" s="194"/>
      <c r="F17" s="126"/>
      <c r="G17" s="143"/>
      <c r="H17" s="144"/>
      <c r="I17" s="145">
        <f t="shared" si="0"/>
        <v>0</v>
      </c>
      <c r="J17" s="143"/>
      <c r="K17" s="144"/>
      <c r="L17" s="145">
        <f t="shared" si="1"/>
        <v>0</v>
      </c>
      <c r="M17" s="143"/>
      <c r="N17" s="144"/>
      <c r="O17" s="145">
        <f t="shared" si="2"/>
        <v>0</v>
      </c>
      <c r="P17" s="143"/>
      <c r="Q17" s="144"/>
      <c r="R17" s="145">
        <f t="shared" si="3"/>
        <v>0</v>
      </c>
      <c r="S17" s="143"/>
      <c r="T17" s="144"/>
      <c r="U17" s="145">
        <f t="shared" si="4"/>
        <v>0</v>
      </c>
      <c r="V17" s="143"/>
      <c r="W17" s="144"/>
      <c r="X17" s="145">
        <f t="shared" si="5"/>
        <v>0</v>
      </c>
      <c r="Y17" s="143"/>
      <c r="Z17" s="144"/>
      <c r="AA17" s="145">
        <f t="shared" si="6"/>
        <v>0</v>
      </c>
      <c r="AB17" s="143"/>
      <c r="AC17" s="144"/>
      <c r="AD17" s="145">
        <f t="shared" si="7"/>
        <v>0</v>
      </c>
      <c r="AE17" s="143"/>
      <c r="AF17" s="144"/>
      <c r="AG17" s="145">
        <f t="shared" si="8"/>
        <v>0</v>
      </c>
      <c r="AH17" s="143"/>
      <c r="AI17" s="144"/>
      <c r="AJ17" s="145">
        <f t="shared" si="9"/>
        <v>0</v>
      </c>
      <c r="AK17" s="143"/>
      <c r="AL17" s="144"/>
      <c r="AM17" s="145">
        <f t="shared" si="10"/>
        <v>0</v>
      </c>
      <c r="AN17" s="143"/>
      <c r="AO17" s="144"/>
      <c r="AP17" s="145">
        <f t="shared" si="11"/>
        <v>0</v>
      </c>
      <c r="AQ17" s="210">
        <f t="shared" si="12"/>
        <v>0</v>
      </c>
      <c r="AR17" s="211">
        <f t="shared" si="12"/>
        <v>0</v>
      </c>
      <c r="AS17" s="212">
        <f t="shared" si="12"/>
        <v>0</v>
      </c>
    </row>
    <row r="18" spans="1:47" x14ac:dyDescent="0.2">
      <c r="A18" s="194"/>
      <c r="B18" s="146" t="s">
        <v>13</v>
      </c>
      <c r="F18" s="126"/>
      <c r="G18" s="34">
        <f>G9-SUM(G11:G16)</f>
        <v>0</v>
      </c>
      <c r="H18" s="147">
        <f>H9-SUM(H11:H16)</f>
        <v>0</v>
      </c>
      <c r="I18" s="137">
        <f t="shared" si="0"/>
        <v>0</v>
      </c>
      <c r="J18" s="34">
        <f>J9-SUM(J11:J16)</f>
        <v>0</v>
      </c>
      <c r="K18" s="147">
        <f>K9-SUM(K11:K16)</f>
        <v>0</v>
      </c>
      <c r="L18" s="137">
        <f t="shared" si="1"/>
        <v>0</v>
      </c>
      <c r="M18" s="34">
        <f>M9-SUM(M11:M16)</f>
        <v>0</v>
      </c>
      <c r="N18" s="147">
        <f>N9-SUM(N11:N16)</f>
        <v>0</v>
      </c>
      <c r="O18" s="137">
        <f t="shared" si="2"/>
        <v>0</v>
      </c>
      <c r="P18" s="34">
        <f>P9-SUM(P11:P16)</f>
        <v>0</v>
      </c>
      <c r="Q18" s="147">
        <f>Q9-SUM(Q11:Q16)</f>
        <v>0</v>
      </c>
      <c r="R18" s="137">
        <f t="shared" si="3"/>
        <v>0</v>
      </c>
      <c r="S18" s="34">
        <f>S9-SUM(S11:S16)</f>
        <v>0</v>
      </c>
      <c r="T18" s="147">
        <f>T9-SUM(T11:T16)</f>
        <v>0</v>
      </c>
      <c r="U18" s="137">
        <f t="shared" si="4"/>
        <v>0</v>
      </c>
      <c r="V18" s="34">
        <f>V9-SUM(V11:V16)</f>
        <v>0</v>
      </c>
      <c r="W18" s="147">
        <f>W9-SUM(W11:W16)</f>
        <v>0</v>
      </c>
      <c r="X18" s="137">
        <f t="shared" si="5"/>
        <v>0</v>
      </c>
      <c r="Y18" s="34">
        <f>Y9-SUM(Y11:Y16)</f>
        <v>0</v>
      </c>
      <c r="Z18" s="147">
        <f>Z9-SUM(Z11:Z16)</f>
        <v>0</v>
      </c>
      <c r="AA18" s="137">
        <f t="shared" si="6"/>
        <v>0</v>
      </c>
      <c r="AB18" s="34">
        <f>AB9-SUM(AB11:AB16)</f>
        <v>0</v>
      </c>
      <c r="AC18" s="147">
        <f>AC9-SUM(AC11:AC16)</f>
        <v>0</v>
      </c>
      <c r="AD18" s="137">
        <f t="shared" si="7"/>
        <v>0</v>
      </c>
      <c r="AE18" s="34">
        <f>AE9-SUM(AE11:AE16)</f>
        <v>0</v>
      </c>
      <c r="AF18" s="147">
        <f>AF9-SUM(AF11:AF16)</f>
        <v>0</v>
      </c>
      <c r="AG18" s="137">
        <f t="shared" si="8"/>
        <v>0</v>
      </c>
      <c r="AH18" s="34">
        <f>AH9-SUM(AH11:AH16)</f>
        <v>0</v>
      </c>
      <c r="AI18" s="147">
        <f>AI9-SUM(AI11:AI16)</f>
        <v>0</v>
      </c>
      <c r="AJ18" s="137">
        <f t="shared" si="9"/>
        <v>0</v>
      </c>
      <c r="AK18" s="34">
        <f>AK9-SUM(AK11:AK16)</f>
        <v>0</v>
      </c>
      <c r="AL18" s="147">
        <f>AL9-SUM(AL11:AL16)</f>
        <v>0</v>
      </c>
      <c r="AM18" s="137">
        <f t="shared" si="10"/>
        <v>0</v>
      </c>
      <c r="AN18" s="34">
        <f>AN9-SUM(AN11:AN16)</f>
        <v>0</v>
      </c>
      <c r="AO18" s="147">
        <f>AO9-SUM(AO11:AO16)</f>
        <v>0</v>
      </c>
      <c r="AP18" s="137">
        <f t="shared" si="11"/>
        <v>0</v>
      </c>
      <c r="AQ18" s="207">
        <f t="shared" si="12"/>
        <v>0</v>
      </c>
      <c r="AR18" s="208">
        <f t="shared" si="12"/>
        <v>0</v>
      </c>
      <c r="AS18" s="209">
        <f t="shared" si="12"/>
        <v>0</v>
      </c>
    </row>
    <row r="19" spans="1:47" x14ac:dyDescent="0.2">
      <c r="A19" s="194"/>
      <c r="F19" s="126"/>
      <c r="G19" s="143"/>
      <c r="H19" s="144"/>
      <c r="I19" s="145">
        <f t="shared" si="0"/>
        <v>0</v>
      </c>
      <c r="J19" s="143"/>
      <c r="K19" s="144"/>
      <c r="L19" s="145">
        <f t="shared" si="1"/>
        <v>0</v>
      </c>
      <c r="M19" s="143"/>
      <c r="N19" s="144"/>
      <c r="O19" s="145">
        <f t="shared" si="2"/>
        <v>0</v>
      </c>
      <c r="P19" s="143"/>
      <c r="Q19" s="144"/>
      <c r="R19" s="145">
        <f t="shared" si="3"/>
        <v>0</v>
      </c>
      <c r="S19" s="143"/>
      <c r="T19" s="144"/>
      <c r="U19" s="145">
        <f t="shared" si="4"/>
        <v>0</v>
      </c>
      <c r="V19" s="143"/>
      <c r="W19" s="144"/>
      <c r="X19" s="145">
        <f t="shared" si="5"/>
        <v>0</v>
      </c>
      <c r="Y19" s="143"/>
      <c r="Z19" s="144"/>
      <c r="AA19" s="145">
        <f t="shared" si="6"/>
        <v>0</v>
      </c>
      <c r="AB19" s="143"/>
      <c r="AC19" s="144"/>
      <c r="AD19" s="145">
        <f t="shared" si="7"/>
        <v>0</v>
      </c>
      <c r="AE19" s="143"/>
      <c r="AF19" s="144"/>
      <c r="AG19" s="145">
        <f t="shared" si="8"/>
        <v>0</v>
      </c>
      <c r="AH19" s="143"/>
      <c r="AI19" s="144"/>
      <c r="AJ19" s="145">
        <f t="shared" si="9"/>
        <v>0</v>
      </c>
      <c r="AK19" s="143"/>
      <c r="AL19" s="144"/>
      <c r="AM19" s="145">
        <f t="shared" si="10"/>
        <v>0</v>
      </c>
      <c r="AN19" s="143"/>
      <c r="AO19" s="144"/>
      <c r="AP19" s="145">
        <f t="shared" si="11"/>
        <v>0</v>
      </c>
      <c r="AQ19" s="210">
        <f t="shared" si="12"/>
        <v>0</v>
      </c>
      <c r="AR19" s="211">
        <f t="shared" si="12"/>
        <v>0</v>
      </c>
      <c r="AS19" s="212">
        <f t="shared" si="12"/>
        <v>0</v>
      </c>
    </row>
    <row r="20" spans="1:47" s="146" customFormat="1" x14ac:dyDescent="0.2">
      <c r="A20" s="194"/>
      <c r="B20" s="146" t="s">
        <v>14</v>
      </c>
      <c r="C20" s="124"/>
      <c r="D20" s="124"/>
      <c r="E20" s="124"/>
      <c r="F20" s="126"/>
      <c r="G20" s="34">
        <f>G21+G32+G38</f>
        <v>0</v>
      </c>
      <c r="H20" s="147">
        <f>H21+H32+H38</f>
        <v>0</v>
      </c>
      <c r="I20" s="137">
        <f t="shared" si="0"/>
        <v>0</v>
      </c>
      <c r="J20" s="34">
        <f>J21+J32+J38</f>
        <v>0</v>
      </c>
      <c r="K20" s="147">
        <f>K21+K32+K38</f>
        <v>0</v>
      </c>
      <c r="L20" s="137">
        <f t="shared" si="1"/>
        <v>0</v>
      </c>
      <c r="M20" s="34">
        <f>M21+M32+M38</f>
        <v>0</v>
      </c>
      <c r="N20" s="147">
        <f>N21+N32+N38</f>
        <v>0</v>
      </c>
      <c r="O20" s="137">
        <f t="shared" si="2"/>
        <v>0</v>
      </c>
      <c r="P20" s="34">
        <f>P21+P32+P38</f>
        <v>0</v>
      </c>
      <c r="Q20" s="147">
        <f>Q21+Q32+Q38</f>
        <v>0</v>
      </c>
      <c r="R20" s="137">
        <f t="shared" si="3"/>
        <v>0</v>
      </c>
      <c r="S20" s="34">
        <f>S21+S32+S38</f>
        <v>0</v>
      </c>
      <c r="T20" s="147">
        <f>T21+T32+T38</f>
        <v>0</v>
      </c>
      <c r="U20" s="137">
        <f t="shared" si="4"/>
        <v>0</v>
      </c>
      <c r="V20" s="34">
        <f>V21+V32+V38</f>
        <v>0</v>
      </c>
      <c r="W20" s="147">
        <f>W21+W32+W38</f>
        <v>0</v>
      </c>
      <c r="X20" s="137">
        <f t="shared" si="5"/>
        <v>0</v>
      </c>
      <c r="Y20" s="34">
        <f>Y21+Y32+Y38</f>
        <v>0</v>
      </c>
      <c r="Z20" s="147">
        <f>Z21+Z32+Z38</f>
        <v>0</v>
      </c>
      <c r="AA20" s="137">
        <f t="shared" si="6"/>
        <v>0</v>
      </c>
      <c r="AB20" s="34">
        <f>AB21+AB32+AB38</f>
        <v>0</v>
      </c>
      <c r="AC20" s="147">
        <f>AC21+AC32+AC38</f>
        <v>0</v>
      </c>
      <c r="AD20" s="137">
        <f t="shared" si="7"/>
        <v>0</v>
      </c>
      <c r="AE20" s="34">
        <f>AE21+AE32+AE38</f>
        <v>0</v>
      </c>
      <c r="AF20" s="147">
        <f>AF21+AF32+AF38</f>
        <v>0</v>
      </c>
      <c r="AG20" s="137">
        <f t="shared" si="8"/>
        <v>0</v>
      </c>
      <c r="AH20" s="34">
        <f>AH21+AH32+AH38</f>
        <v>0</v>
      </c>
      <c r="AI20" s="147">
        <f>AI21+AI32+AI38</f>
        <v>0</v>
      </c>
      <c r="AJ20" s="137">
        <f t="shared" si="9"/>
        <v>0</v>
      </c>
      <c r="AK20" s="34">
        <f>AK21+AK32+AK38</f>
        <v>0</v>
      </c>
      <c r="AL20" s="147">
        <f>AL21+AL32+AL38</f>
        <v>0</v>
      </c>
      <c r="AM20" s="137">
        <f t="shared" si="10"/>
        <v>0</v>
      </c>
      <c r="AN20" s="34">
        <f>AN21+AN32+AN38</f>
        <v>0</v>
      </c>
      <c r="AO20" s="147">
        <f>AO21+AO32+AO38</f>
        <v>0</v>
      </c>
      <c r="AP20" s="137">
        <f t="shared" si="11"/>
        <v>0</v>
      </c>
      <c r="AQ20" s="207">
        <f t="shared" si="12"/>
        <v>0</v>
      </c>
      <c r="AR20" s="208">
        <f t="shared" si="12"/>
        <v>0</v>
      </c>
      <c r="AS20" s="209">
        <f t="shared" si="12"/>
        <v>0</v>
      </c>
      <c r="AU20" s="326"/>
    </row>
    <row r="21" spans="1:47" s="146" customFormat="1" ht="12.75" x14ac:dyDescent="0.2">
      <c r="A21" s="229" t="s">
        <v>262</v>
      </c>
      <c r="B21" s="124"/>
      <c r="C21" s="146" t="s">
        <v>15</v>
      </c>
      <c r="D21" s="124"/>
      <c r="E21" s="124"/>
      <c r="F21" s="126"/>
      <c r="G21" s="34">
        <f>SUM(G22:G31)</f>
        <v>0</v>
      </c>
      <c r="H21" s="147">
        <f>SUM(H22:H31)</f>
        <v>0</v>
      </c>
      <c r="I21" s="137">
        <f t="shared" si="0"/>
        <v>0</v>
      </c>
      <c r="J21" s="34">
        <f>SUM(J22:J31)</f>
        <v>0</v>
      </c>
      <c r="K21" s="147">
        <f>SUM(K22:K31)</f>
        <v>0</v>
      </c>
      <c r="L21" s="137">
        <f t="shared" si="1"/>
        <v>0</v>
      </c>
      <c r="M21" s="34">
        <f>SUM(M22:M31)</f>
        <v>0</v>
      </c>
      <c r="N21" s="147">
        <f>SUM(N22:N31)</f>
        <v>0</v>
      </c>
      <c r="O21" s="137">
        <f t="shared" si="2"/>
        <v>0</v>
      </c>
      <c r="P21" s="34">
        <f>SUM(P22:P31)</f>
        <v>0</v>
      </c>
      <c r="Q21" s="147">
        <f>SUM(Q22:Q31)</f>
        <v>0</v>
      </c>
      <c r="R21" s="137">
        <f t="shared" si="3"/>
        <v>0</v>
      </c>
      <c r="S21" s="34">
        <f>SUM(S22:S31)</f>
        <v>0</v>
      </c>
      <c r="T21" s="147">
        <f>SUM(T22:T31)</f>
        <v>0</v>
      </c>
      <c r="U21" s="137">
        <f t="shared" si="4"/>
        <v>0</v>
      </c>
      <c r="V21" s="34">
        <f>SUM(V22:V31)</f>
        <v>0</v>
      </c>
      <c r="W21" s="147">
        <f>SUM(W22:W31)</f>
        <v>0</v>
      </c>
      <c r="X21" s="137">
        <f t="shared" si="5"/>
        <v>0</v>
      </c>
      <c r="Y21" s="34">
        <f>SUM(Y22:Y31)</f>
        <v>0</v>
      </c>
      <c r="Z21" s="147">
        <f>SUM(Z22:Z31)</f>
        <v>0</v>
      </c>
      <c r="AA21" s="137">
        <f t="shared" si="6"/>
        <v>0</v>
      </c>
      <c r="AB21" s="34">
        <f>SUM(AB22:AB31)</f>
        <v>0</v>
      </c>
      <c r="AC21" s="147">
        <f>SUM(AC22:AC31)</f>
        <v>0</v>
      </c>
      <c r="AD21" s="137">
        <f t="shared" si="7"/>
        <v>0</v>
      </c>
      <c r="AE21" s="34">
        <f>SUM(AE22:AE31)</f>
        <v>0</v>
      </c>
      <c r="AF21" s="147">
        <f>SUM(AF22:AF31)</f>
        <v>0</v>
      </c>
      <c r="AG21" s="137">
        <f t="shared" si="8"/>
        <v>0</v>
      </c>
      <c r="AH21" s="34">
        <f>SUM(AH22:AH31)</f>
        <v>0</v>
      </c>
      <c r="AI21" s="147">
        <f>SUM(AI22:AI31)</f>
        <v>0</v>
      </c>
      <c r="AJ21" s="137">
        <f t="shared" si="9"/>
        <v>0</v>
      </c>
      <c r="AK21" s="34">
        <f>SUM(AK22:AK31)</f>
        <v>0</v>
      </c>
      <c r="AL21" s="147">
        <f>SUM(AL22:AL31)</f>
        <v>0</v>
      </c>
      <c r="AM21" s="137">
        <f t="shared" si="10"/>
        <v>0</v>
      </c>
      <c r="AN21" s="34">
        <f>SUM(AN22:AN31)</f>
        <v>0</v>
      </c>
      <c r="AO21" s="147">
        <f>SUM(AO22:AO31)</f>
        <v>0</v>
      </c>
      <c r="AP21" s="137">
        <f t="shared" si="11"/>
        <v>0</v>
      </c>
      <c r="AQ21" s="207">
        <f t="shared" si="12"/>
        <v>0</v>
      </c>
      <c r="AR21" s="208">
        <f t="shared" si="12"/>
        <v>0</v>
      </c>
      <c r="AS21" s="209">
        <f t="shared" si="12"/>
        <v>0</v>
      </c>
      <c r="AU21" s="326"/>
    </row>
    <row r="22" spans="1:47" ht="12.75" x14ac:dyDescent="0.2">
      <c r="A22" s="229" t="s">
        <v>262</v>
      </c>
      <c r="D22" s="124" t="s">
        <v>16</v>
      </c>
      <c r="F22" s="126"/>
      <c r="G22" s="143">
        <f>'Прочие расходы '!$G$22</f>
        <v>0</v>
      </c>
      <c r="H22" s="144"/>
      <c r="I22" s="145">
        <f>H22-G22</f>
        <v>0</v>
      </c>
      <c r="J22" s="143">
        <f>'Прочие расходы '!$J$22</f>
        <v>0</v>
      </c>
      <c r="K22" s="144"/>
      <c r="L22" s="145">
        <f t="shared" ref="L22:L31" si="14">K22-J22</f>
        <v>0</v>
      </c>
      <c r="M22" s="143">
        <f>'Прочие расходы '!$M$22</f>
        <v>0</v>
      </c>
      <c r="N22" s="144"/>
      <c r="O22" s="145">
        <f t="shared" ref="O22:O31" si="15">N22-M22</f>
        <v>0</v>
      </c>
      <c r="P22" s="143">
        <f>'Прочие расходы '!$P$22</f>
        <v>0</v>
      </c>
      <c r="Q22" s="144"/>
      <c r="R22" s="145">
        <f t="shared" ref="R22:R31" si="16">Q22-P22</f>
        <v>0</v>
      </c>
      <c r="S22" s="143">
        <f>'Прочие расходы '!$S$22</f>
        <v>0</v>
      </c>
      <c r="T22" s="144"/>
      <c r="U22" s="145">
        <f t="shared" ref="U22:U31" si="17">T22-S22</f>
        <v>0</v>
      </c>
      <c r="V22" s="143">
        <f>'Прочие расходы '!$V$22</f>
        <v>0</v>
      </c>
      <c r="W22" s="144"/>
      <c r="X22" s="145">
        <f t="shared" ref="X22:X31" si="18">W22-V22</f>
        <v>0</v>
      </c>
      <c r="Y22" s="143">
        <f>'Прочие расходы '!$Y$22</f>
        <v>0</v>
      </c>
      <c r="Z22" s="144"/>
      <c r="AA22" s="145">
        <f t="shared" ref="AA22:AA31" si="19">Z22-Y22</f>
        <v>0</v>
      </c>
      <c r="AB22" s="143">
        <f>'Прочие расходы '!$AB$22</f>
        <v>0</v>
      </c>
      <c r="AC22" s="144"/>
      <c r="AD22" s="145">
        <f t="shared" ref="AD22:AD31" si="20">AC22-AB22</f>
        <v>0</v>
      </c>
      <c r="AE22" s="143">
        <f>'Прочие расходы '!$AE$22</f>
        <v>0</v>
      </c>
      <c r="AF22" s="144"/>
      <c r="AG22" s="145">
        <f t="shared" ref="AG22:AG31" si="21">AF22-AE22</f>
        <v>0</v>
      </c>
      <c r="AH22" s="143">
        <f>'Прочие расходы '!$AH$22</f>
        <v>0</v>
      </c>
      <c r="AI22" s="144"/>
      <c r="AJ22" s="145">
        <f t="shared" ref="AJ22:AJ31" si="22">AI22-AH22</f>
        <v>0</v>
      </c>
      <c r="AK22" s="143">
        <f>'Прочие расходы '!$AK$22</f>
        <v>0</v>
      </c>
      <c r="AL22" s="144"/>
      <c r="AM22" s="145">
        <f t="shared" ref="AM22:AM31" si="23">AL22-AK22</f>
        <v>0</v>
      </c>
      <c r="AN22" s="143">
        <f>'Прочие расходы '!$AN$22</f>
        <v>0</v>
      </c>
      <c r="AO22" s="144"/>
      <c r="AP22" s="145">
        <f t="shared" ref="AP22:AP31" si="24">AO22-AN22</f>
        <v>0</v>
      </c>
      <c r="AQ22" s="210">
        <f t="shared" si="12"/>
        <v>0</v>
      </c>
      <c r="AR22" s="211">
        <f t="shared" si="12"/>
        <v>0</v>
      </c>
      <c r="AS22" s="212">
        <f t="shared" si="12"/>
        <v>0</v>
      </c>
    </row>
    <row r="23" spans="1:47" ht="12.75" x14ac:dyDescent="0.2">
      <c r="A23" s="229" t="s">
        <v>262</v>
      </c>
      <c r="D23" s="124" t="s">
        <v>17</v>
      </c>
      <c r="F23" s="126"/>
      <c r="G23" s="143">
        <f>'Прочие расходы '!$G23</f>
        <v>0</v>
      </c>
      <c r="H23" s="144"/>
      <c r="I23" s="145">
        <f>H23-G23</f>
        <v>0</v>
      </c>
      <c r="J23" s="143">
        <f>'Прочие расходы '!$J23</f>
        <v>0</v>
      </c>
      <c r="K23" s="144"/>
      <c r="L23" s="145">
        <f t="shared" si="14"/>
        <v>0</v>
      </c>
      <c r="M23" s="143">
        <f>'Прочие расходы '!$M23</f>
        <v>0</v>
      </c>
      <c r="N23" s="144"/>
      <c r="O23" s="145">
        <f t="shared" si="15"/>
        <v>0</v>
      </c>
      <c r="P23" s="143">
        <f>'Прочие расходы '!$P23</f>
        <v>0</v>
      </c>
      <c r="Q23" s="144"/>
      <c r="R23" s="145">
        <f t="shared" si="16"/>
        <v>0</v>
      </c>
      <c r="S23" s="143">
        <f>'Прочие расходы '!$S23</f>
        <v>0</v>
      </c>
      <c r="T23" s="144"/>
      <c r="U23" s="145">
        <f t="shared" si="17"/>
        <v>0</v>
      </c>
      <c r="V23" s="143">
        <f>'Прочие расходы '!$V23</f>
        <v>0</v>
      </c>
      <c r="W23" s="144"/>
      <c r="X23" s="145">
        <f t="shared" si="18"/>
        <v>0</v>
      </c>
      <c r="Y23" s="143">
        <f>'Прочие расходы '!$Y23</f>
        <v>0</v>
      </c>
      <c r="Z23" s="144"/>
      <c r="AA23" s="145">
        <f t="shared" si="19"/>
        <v>0</v>
      </c>
      <c r="AB23" s="143">
        <f>'Прочие расходы '!$AB23</f>
        <v>0</v>
      </c>
      <c r="AC23" s="144"/>
      <c r="AD23" s="145">
        <f t="shared" si="20"/>
        <v>0</v>
      </c>
      <c r="AE23" s="143">
        <f>'Прочие расходы '!$AE23</f>
        <v>0</v>
      </c>
      <c r="AF23" s="144"/>
      <c r="AG23" s="145">
        <f t="shared" si="21"/>
        <v>0</v>
      </c>
      <c r="AH23" s="143">
        <f>'Прочие расходы '!$AH23</f>
        <v>0</v>
      </c>
      <c r="AI23" s="144"/>
      <c r="AJ23" s="145">
        <f t="shared" si="22"/>
        <v>0</v>
      </c>
      <c r="AK23" s="143">
        <f>'Прочие расходы '!$AK23</f>
        <v>0</v>
      </c>
      <c r="AL23" s="144"/>
      <c r="AM23" s="145">
        <f t="shared" si="23"/>
        <v>0</v>
      </c>
      <c r="AN23" s="143">
        <f>'Прочие расходы '!$AN23</f>
        <v>0</v>
      </c>
      <c r="AO23" s="144"/>
      <c r="AP23" s="145">
        <f t="shared" si="24"/>
        <v>0</v>
      </c>
      <c r="AQ23" s="210">
        <f t="shared" si="12"/>
        <v>0</v>
      </c>
      <c r="AR23" s="211">
        <f t="shared" si="12"/>
        <v>0</v>
      </c>
      <c r="AS23" s="212">
        <f t="shared" si="12"/>
        <v>0</v>
      </c>
    </row>
    <row r="24" spans="1:47" ht="12.75" x14ac:dyDescent="0.2">
      <c r="A24" s="229" t="s">
        <v>262</v>
      </c>
      <c r="D24" s="124" t="s">
        <v>18</v>
      </c>
      <c r="F24" s="126"/>
      <c r="G24" s="143">
        <f>'Прочие расходы '!$G24</f>
        <v>0</v>
      </c>
      <c r="H24" s="144"/>
      <c r="I24" s="145">
        <f t="shared" ref="I24:I31" si="25">H24-G24</f>
        <v>0</v>
      </c>
      <c r="J24" s="143">
        <f>'Прочие расходы '!$J24</f>
        <v>0</v>
      </c>
      <c r="K24" s="144"/>
      <c r="L24" s="145">
        <f t="shared" si="14"/>
        <v>0</v>
      </c>
      <c r="M24" s="143">
        <f>'Прочие расходы '!$M24</f>
        <v>0</v>
      </c>
      <c r="N24" s="144"/>
      <c r="O24" s="145">
        <f t="shared" si="15"/>
        <v>0</v>
      </c>
      <c r="P24" s="143">
        <f>'Прочие расходы '!$P24</f>
        <v>0</v>
      </c>
      <c r="Q24" s="144"/>
      <c r="R24" s="145">
        <f t="shared" si="16"/>
        <v>0</v>
      </c>
      <c r="S24" s="143">
        <f>'Прочие расходы '!$S24</f>
        <v>0</v>
      </c>
      <c r="T24" s="144"/>
      <c r="U24" s="145">
        <f t="shared" si="17"/>
        <v>0</v>
      </c>
      <c r="V24" s="143">
        <f>'Прочие расходы '!$V24</f>
        <v>0</v>
      </c>
      <c r="W24" s="144"/>
      <c r="X24" s="145">
        <f t="shared" si="18"/>
        <v>0</v>
      </c>
      <c r="Y24" s="143">
        <f>'Прочие расходы '!$Y24</f>
        <v>0</v>
      </c>
      <c r="Z24" s="144"/>
      <c r="AA24" s="145">
        <f t="shared" si="19"/>
        <v>0</v>
      </c>
      <c r="AB24" s="143">
        <f>'Прочие расходы '!$AB24</f>
        <v>0</v>
      </c>
      <c r="AC24" s="144"/>
      <c r="AD24" s="145">
        <f t="shared" si="20"/>
        <v>0</v>
      </c>
      <c r="AE24" s="143">
        <f>'Прочие расходы '!$AE24</f>
        <v>0</v>
      </c>
      <c r="AF24" s="144"/>
      <c r="AG24" s="145">
        <f t="shared" si="21"/>
        <v>0</v>
      </c>
      <c r="AH24" s="143">
        <f>'Прочие расходы '!$AH24</f>
        <v>0</v>
      </c>
      <c r="AI24" s="144"/>
      <c r="AJ24" s="145">
        <f t="shared" si="22"/>
        <v>0</v>
      </c>
      <c r="AK24" s="143">
        <f>'Прочие расходы '!$AK24</f>
        <v>0</v>
      </c>
      <c r="AL24" s="144"/>
      <c r="AM24" s="145">
        <f t="shared" si="23"/>
        <v>0</v>
      </c>
      <c r="AN24" s="143">
        <f>'Прочие расходы '!$AN24</f>
        <v>0</v>
      </c>
      <c r="AO24" s="144"/>
      <c r="AP24" s="145">
        <f t="shared" si="24"/>
        <v>0</v>
      </c>
      <c r="AQ24" s="210">
        <f t="shared" si="12"/>
        <v>0</v>
      </c>
      <c r="AR24" s="211">
        <f t="shared" si="12"/>
        <v>0</v>
      </c>
      <c r="AS24" s="212">
        <f t="shared" si="12"/>
        <v>0</v>
      </c>
    </row>
    <row r="25" spans="1:47" ht="12.75" x14ac:dyDescent="0.2">
      <c r="A25" s="229" t="s">
        <v>262</v>
      </c>
      <c r="D25" s="124" t="s">
        <v>19</v>
      </c>
      <c r="F25" s="126"/>
      <c r="G25" s="143">
        <f>'Прочие расходы '!$G25</f>
        <v>0</v>
      </c>
      <c r="H25" s="144"/>
      <c r="I25" s="145">
        <f t="shared" si="25"/>
        <v>0</v>
      </c>
      <c r="J25" s="143">
        <f>'Прочие расходы '!$J25</f>
        <v>0</v>
      </c>
      <c r="K25" s="144"/>
      <c r="L25" s="145">
        <f t="shared" si="14"/>
        <v>0</v>
      </c>
      <c r="M25" s="143">
        <f>'Прочие расходы '!$M25</f>
        <v>0</v>
      </c>
      <c r="N25" s="144"/>
      <c r="O25" s="145">
        <f t="shared" si="15"/>
        <v>0</v>
      </c>
      <c r="P25" s="143">
        <f>'Прочие расходы '!$P25</f>
        <v>0</v>
      </c>
      <c r="Q25" s="144"/>
      <c r="R25" s="145">
        <f t="shared" si="16"/>
        <v>0</v>
      </c>
      <c r="S25" s="143">
        <f>'Прочие расходы '!$S25</f>
        <v>0</v>
      </c>
      <c r="T25" s="144"/>
      <c r="U25" s="145">
        <f t="shared" si="17"/>
        <v>0</v>
      </c>
      <c r="V25" s="143">
        <f>'Прочие расходы '!$V25</f>
        <v>0</v>
      </c>
      <c r="W25" s="144"/>
      <c r="X25" s="145">
        <f t="shared" si="18"/>
        <v>0</v>
      </c>
      <c r="Y25" s="143">
        <f>'Прочие расходы '!$Y25</f>
        <v>0</v>
      </c>
      <c r="Z25" s="144"/>
      <c r="AA25" s="145">
        <f t="shared" si="19"/>
        <v>0</v>
      </c>
      <c r="AB25" s="143">
        <f>'Прочие расходы '!$AB25</f>
        <v>0</v>
      </c>
      <c r="AC25" s="144"/>
      <c r="AD25" s="145">
        <f t="shared" si="20"/>
        <v>0</v>
      </c>
      <c r="AE25" s="143">
        <f>'Прочие расходы '!$AE25</f>
        <v>0</v>
      </c>
      <c r="AF25" s="144"/>
      <c r="AG25" s="145">
        <f t="shared" si="21"/>
        <v>0</v>
      </c>
      <c r="AH25" s="143">
        <f>'Прочие расходы '!$AH25</f>
        <v>0</v>
      </c>
      <c r="AI25" s="144"/>
      <c r="AJ25" s="145">
        <f t="shared" si="22"/>
        <v>0</v>
      </c>
      <c r="AK25" s="143">
        <f>'Прочие расходы '!$AK25</f>
        <v>0</v>
      </c>
      <c r="AL25" s="144"/>
      <c r="AM25" s="145">
        <f t="shared" si="23"/>
        <v>0</v>
      </c>
      <c r="AN25" s="143">
        <f>'Прочие расходы '!$AN25</f>
        <v>0</v>
      </c>
      <c r="AO25" s="144"/>
      <c r="AP25" s="145">
        <f t="shared" si="24"/>
        <v>0</v>
      </c>
      <c r="AQ25" s="210">
        <f t="shared" si="12"/>
        <v>0</v>
      </c>
      <c r="AR25" s="211">
        <f t="shared" si="12"/>
        <v>0</v>
      </c>
      <c r="AS25" s="212">
        <f t="shared" si="12"/>
        <v>0</v>
      </c>
    </row>
    <row r="26" spans="1:47" ht="12.75" x14ac:dyDescent="0.2">
      <c r="A26" s="229" t="s">
        <v>262</v>
      </c>
      <c r="D26" s="124" t="s">
        <v>20</v>
      </c>
      <c r="F26" s="126"/>
      <c r="G26" s="143">
        <f>'Прочие расходы '!$G26</f>
        <v>0</v>
      </c>
      <c r="H26" s="144"/>
      <c r="I26" s="145">
        <f t="shared" si="25"/>
        <v>0</v>
      </c>
      <c r="J26" s="143">
        <f>'Прочие расходы '!$J26</f>
        <v>0</v>
      </c>
      <c r="K26" s="144"/>
      <c r="L26" s="145">
        <f t="shared" si="14"/>
        <v>0</v>
      </c>
      <c r="M26" s="143">
        <f>'Прочие расходы '!$M26</f>
        <v>0</v>
      </c>
      <c r="N26" s="144"/>
      <c r="O26" s="145">
        <f t="shared" si="15"/>
        <v>0</v>
      </c>
      <c r="P26" s="143">
        <f>'Прочие расходы '!$P26</f>
        <v>0</v>
      </c>
      <c r="Q26" s="144"/>
      <c r="R26" s="145">
        <f t="shared" si="16"/>
        <v>0</v>
      </c>
      <c r="S26" s="143">
        <f>'Прочие расходы '!$S26</f>
        <v>0</v>
      </c>
      <c r="T26" s="144"/>
      <c r="U26" s="145">
        <f t="shared" si="17"/>
        <v>0</v>
      </c>
      <c r="V26" s="143">
        <f>'Прочие расходы '!$V26</f>
        <v>0</v>
      </c>
      <c r="W26" s="144"/>
      <c r="X26" s="145">
        <f t="shared" si="18"/>
        <v>0</v>
      </c>
      <c r="Y26" s="143">
        <f>'Прочие расходы '!$Y26</f>
        <v>0</v>
      </c>
      <c r="Z26" s="144"/>
      <c r="AA26" s="145">
        <f t="shared" si="19"/>
        <v>0</v>
      </c>
      <c r="AB26" s="143">
        <f>'Прочие расходы '!$AB26</f>
        <v>0</v>
      </c>
      <c r="AC26" s="144"/>
      <c r="AD26" s="145">
        <f t="shared" si="20"/>
        <v>0</v>
      </c>
      <c r="AE26" s="143">
        <f>'Прочие расходы '!$AE26</f>
        <v>0</v>
      </c>
      <c r="AF26" s="144"/>
      <c r="AG26" s="145">
        <f t="shared" si="21"/>
        <v>0</v>
      </c>
      <c r="AH26" s="143">
        <f>'Прочие расходы '!$AH26</f>
        <v>0</v>
      </c>
      <c r="AI26" s="144"/>
      <c r="AJ26" s="145">
        <f t="shared" si="22"/>
        <v>0</v>
      </c>
      <c r="AK26" s="143">
        <f>'Прочие расходы '!$AK26</f>
        <v>0</v>
      </c>
      <c r="AL26" s="144"/>
      <c r="AM26" s="145">
        <f t="shared" si="23"/>
        <v>0</v>
      </c>
      <c r="AN26" s="143">
        <f>'Прочие расходы '!$AN26</f>
        <v>0</v>
      </c>
      <c r="AO26" s="144"/>
      <c r="AP26" s="145">
        <f t="shared" si="24"/>
        <v>0</v>
      </c>
      <c r="AQ26" s="210">
        <f t="shared" si="12"/>
        <v>0</v>
      </c>
      <c r="AR26" s="211">
        <f t="shared" si="12"/>
        <v>0</v>
      </c>
      <c r="AS26" s="212">
        <f t="shared" si="12"/>
        <v>0</v>
      </c>
    </row>
    <row r="27" spans="1:47" ht="12" customHeight="1" x14ac:dyDescent="0.2">
      <c r="A27" s="229" t="s">
        <v>262</v>
      </c>
      <c r="D27" s="124" t="s">
        <v>21</v>
      </c>
      <c r="F27" s="126"/>
      <c r="G27" s="143">
        <f>'Прочие расходы '!$G27</f>
        <v>0</v>
      </c>
      <c r="H27" s="144"/>
      <c r="I27" s="145">
        <f t="shared" si="25"/>
        <v>0</v>
      </c>
      <c r="J27" s="143">
        <f>'Прочие расходы '!$J27</f>
        <v>0</v>
      </c>
      <c r="K27" s="144"/>
      <c r="L27" s="145">
        <f t="shared" si="14"/>
        <v>0</v>
      </c>
      <c r="M27" s="143">
        <f>'Прочие расходы '!$M27</f>
        <v>0</v>
      </c>
      <c r="N27" s="144"/>
      <c r="O27" s="145">
        <f t="shared" si="15"/>
        <v>0</v>
      </c>
      <c r="P27" s="143">
        <f>'Прочие расходы '!$P27</f>
        <v>0</v>
      </c>
      <c r="Q27" s="144"/>
      <c r="R27" s="145">
        <f t="shared" si="16"/>
        <v>0</v>
      </c>
      <c r="S27" s="143">
        <f>'Прочие расходы '!$S27</f>
        <v>0</v>
      </c>
      <c r="T27" s="144"/>
      <c r="U27" s="145">
        <f t="shared" si="17"/>
        <v>0</v>
      </c>
      <c r="V27" s="143">
        <f>'Прочие расходы '!$V27</f>
        <v>0</v>
      </c>
      <c r="W27" s="144"/>
      <c r="X27" s="145">
        <f t="shared" si="18"/>
        <v>0</v>
      </c>
      <c r="Y27" s="143">
        <f>'Прочие расходы '!$Y27</f>
        <v>0</v>
      </c>
      <c r="Z27" s="144"/>
      <c r="AA27" s="145">
        <f t="shared" si="19"/>
        <v>0</v>
      </c>
      <c r="AB27" s="143">
        <f>'Прочие расходы '!$AB27</f>
        <v>0</v>
      </c>
      <c r="AC27" s="144"/>
      <c r="AD27" s="145">
        <f t="shared" si="20"/>
        <v>0</v>
      </c>
      <c r="AE27" s="143">
        <f>'Прочие расходы '!$AE27</f>
        <v>0</v>
      </c>
      <c r="AF27" s="144"/>
      <c r="AG27" s="145">
        <f t="shared" si="21"/>
        <v>0</v>
      </c>
      <c r="AH27" s="143">
        <f>'Прочие расходы '!$AH27</f>
        <v>0</v>
      </c>
      <c r="AI27" s="144"/>
      <c r="AJ27" s="145">
        <f t="shared" si="22"/>
        <v>0</v>
      </c>
      <c r="AK27" s="143">
        <f>'Прочие расходы '!$AK27</f>
        <v>0</v>
      </c>
      <c r="AL27" s="144"/>
      <c r="AM27" s="145">
        <f t="shared" si="23"/>
        <v>0</v>
      </c>
      <c r="AN27" s="143">
        <f>'Прочие расходы '!$AN27</f>
        <v>0</v>
      </c>
      <c r="AO27" s="144"/>
      <c r="AP27" s="145">
        <f t="shared" si="24"/>
        <v>0</v>
      </c>
      <c r="AQ27" s="210">
        <f t="shared" si="12"/>
        <v>0</v>
      </c>
      <c r="AR27" s="211">
        <f t="shared" si="12"/>
        <v>0</v>
      </c>
      <c r="AS27" s="212">
        <f t="shared" si="12"/>
        <v>0</v>
      </c>
    </row>
    <row r="28" spans="1:47" ht="12.75" x14ac:dyDescent="0.2">
      <c r="A28" s="229" t="s">
        <v>262</v>
      </c>
      <c r="D28" s="124" t="s">
        <v>22</v>
      </c>
      <c r="F28" s="126"/>
      <c r="G28" s="143">
        <f>'Прочие расходы '!$G28</f>
        <v>0</v>
      </c>
      <c r="H28" s="144"/>
      <c r="I28" s="145">
        <f t="shared" si="25"/>
        <v>0</v>
      </c>
      <c r="J28" s="143">
        <f>'Прочие расходы '!$J28</f>
        <v>0</v>
      </c>
      <c r="K28" s="144"/>
      <c r="L28" s="145">
        <f t="shared" si="14"/>
        <v>0</v>
      </c>
      <c r="M28" s="143">
        <f>'Прочие расходы '!$M28</f>
        <v>0</v>
      </c>
      <c r="N28" s="144"/>
      <c r="O28" s="145">
        <f t="shared" si="15"/>
        <v>0</v>
      </c>
      <c r="P28" s="143">
        <f>'Прочие расходы '!$P28</f>
        <v>0</v>
      </c>
      <c r="Q28" s="144"/>
      <c r="R28" s="145">
        <f t="shared" si="16"/>
        <v>0</v>
      </c>
      <c r="S28" s="143">
        <f>'Прочие расходы '!$S28</f>
        <v>0</v>
      </c>
      <c r="T28" s="144"/>
      <c r="U28" s="145">
        <f t="shared" si="17"/>
        <v>0</v>
      </c>
      <c r="V28" s="143">
        <f>'Прочие расходы '!$V28</f>
        <v>0</v>
      </c>
      <c r="W28" s="144"/>
      <c r="X28" s="145">
        <f t="shared" si="18"/>
        <v>0</v>
      </c>
      <c r="Y28" s="143">
        <f>'Прочие расходы '!$Y28</f>
        <v>0</v>
      </c>
      <c r="Z28" s="144"/>
      <c r="AA28" s="145">
        <f t="shared" si="19"/>
        <v>0</v>
      </c>
      <c r="AB28" s="143">
        <f>'Прочие расходы '!$AB28</f>
        <v>0</v>
      </c>
      <c r="AC28" s="144"/>
      <c r="AD28" s="145">
        <f t="shared" si="20"/>
        <v>0</v>
      </c>
      <c r="AE28" s="143">
        <f>'Прочие расходы '!$AE28</f>
        <v>0</v>
      </c>
      <c r="AF28" s="144"/>
      <c r="AG28" s="145">
        <f t="shared" si="21"/>
        <v>0</v>
      </c>
      <c r="AH28" s="143">
        <f>'Прочие расходы '!$AH28</f>
        <v>0</v>
      </c>
      <c r="AI28" s="144"/>
      <c r="AJ28" s="145">
        <f t="shared" si="22"/>
        <v>0</v>
      </c>
      <c r="AK28" s="143">
        <f>'Прочие расходы '!$AK28</f>
        <v>0</v>
      </c>
      <c r="AL28" s="144"/>
      <c r="AM28" s="145">
        <f t="shared" si="23"/>
        <v>0</v>
      </c>
      <c r="AN28" s="143">
        <f>'Прочие расходы '!$AN28</f>
        <v>0</v>
      </c>
      <c r="AO28" s="144"/>
      <c r="AP28" s="145">
        <f t="shared" si="24"/>
        <v>0</v>
      </c>
      <c r="AQ28" s="210">
        <f t="shared" si="12"/>
        <v>0</v>
      </c>
      <c r="AR28" s="211">
        <f t="shared" si="12"/>
        <v>0</v>
      </c>
      <c r="AS28" s="212">
        <f t="shared" si="12"/>
        <v>0</v>
      </c>
    </row>
    <row r="29" spans="1:47" ht="12.75" x14ac:dyDescent="0.2">
      <c r="A29" s="229" t="s">
        <v>262</v>
      </c>
      <c r="D29" s="124" t="s">
        <v>23</v>
      </c>
      <c r="F29" s="126"/>
      <c r="G29" s="143">
        <f>'Прочие расходы '!$G29</f>
        <v>0</v>
      </c>
      <c r="H29" s="144"/>
      <c r="I29" s="145">
        <f t="shared" si="25"/>
        <v>0</v>
      </c>
      <c r="J29" s="143">
        <f>'Прочие расходы '!$J29</f>
        <v>0</v>
      </c>
      <c r="K29" s="144"/>
      <c r="L29" s="145">
        <f t="shared" si="14"/>
        <v>0</v>
      </c>
      <c r="M29" s="143">
        <f>'Прочие расходы '!$M29</f>
        <v>0</v>
      </c>
      <c r="N29" s="144"/>
      <c r="O29" s="145">
        <f t="shared" si="15"/>
        <v>0</v>
      </c>
      <c r="P29" s="143">
        <f>'Прочие расходы '!$P29</f>
        <v>0</v>
      </c>
      <c r="Q29" s="144"/>
      <c r="R29" s="145">
        <f t="shared" si="16"/>
        <v>0</v>
      </c>
      <c r="S29" s="143">
        <f>'Прочие расходы '!$S29</f>
        <v>0</v>
      </c>
      <c r="T29" s="144"/>
      <c r="U29" s="145">
        <f t="shared" si="17"/>
        <v>0</v>
      </c>
      <c r="V29" s="143">
        <f>'Прочие расходы '!$V29</f>
        <v>0</v>
      </c>
      <c r="W29" s="144"/>
      <c r="X29" s="145">
        <f t="shared" si="18"/>
        <v>0</v>
      </c>
      <c r="Y29" s="143">
        <f>'Прочие расходы '!$Y29</f>
        <v>0</v>
      </c>
      <c r="Z29" s="144"/>
      <c r="AA29" s="145">
        <f t="shared" si="19"/>
        <v>0</v>
      </c>
      <c r="AB29" s="143">
        <f>'Прочие расходы '!$AB29</f>
        <v>0</v>
      </c>
      <c r="AC29" s="144"/>
      <c r="AD29" s="145">
        <f t="shared" si="20"/>
        <v>0</v>
      </c>
      <c r="AE29" s="143">
        <f>'Прочие расходы '!$AE29</f>
        <v>0</v>
      </c>
      <c r="AF29" s="144"/>
      <c r="AG29" s="145">
        <f t="shared" si="21"/>
        <v>0</v>
      </c>
      <c r="AH29" s="143">
        <f>'Прочие расходы '!$AH29</f>
        <v>0</v>
      </c>
      <c r="AI29" s="144"/>
      <c r="AJ29" s="145">
        <f t="shared" si="22"/>
        <v>0</v>
      </c>
      <c r="AK29" s="143">
        <f>'Прочие расходы '!$AK29</f>
        <v>0</v>
      </c>
      <c r="AL29" s="144"/>
      <c r="AM29" s="145">
        <f t="shared" si="23"/>
        <v>0</v>
      </c>
      <c r="AN29" s="143">
        <f>'Прочие расходы '!$AN29</f>
        <v>0</v>
      </c>
      <c r="AO29" s="144"/>
      <c r="AP29" s="145">
        <f t="shared" si="24"/>
        <v>0</v>
      </c>
      <c r="AQ29" s="210">
        <f t="shared" si="12"/>
        <v>0</v>
      </c>
      <c r="AR29" s="211">
        <f t="shared" si="12"/>
        <v>0</v>
      </c>
      <c r="AS29" s="212">
        <f t="shared" si="12"/>
        <v>0</v>
      </c>
    </row>
    <row r="30" spans="1:47" ht="12.75" x14ac:dyDescent="0.2">
      <c r="A30" s="229" t="s">
        <v>262</v>
      </c>
      <c r="D30" s="124" t="s">
        <v>24</v>
      </c>
      <c r="F30" s="126"/>
      <c r="G30" s="143">
        <f>'Прочие расходы '!$G30</f>
        <v>0</v>
      </c>
      <c r="H30" s="144"/>
      <c r="I30" s="145">
        <f t="shared" si="25"/>
        <v>0</v>
      </c>
      <c r="J30" s="143">
        <f>'Прочие расходы '!$J30</f>
        <v>0</v>
      </c>
      <c r="K30" s="144"/>
      <c r="L30" s="145">
        <f t="shared" si="14"/>
        <v>0</v>
      </c>
      <c r="M30" s="143">
        <f>'Прочие расходы '!$M30</f>
        <v>0</v>
      </c>
      <c r="N30" s="144"/>
      <c r="O30" s="145">
        <f t="shared" si="15"/>
        <v>0</v>
      </c>
      <c r="P30" s="143">
        <f>'Прочие расходы '!$P30</f>
        <v>0</v>
      </c>
      <c r="Q30" s="144"/>
      <c r="R30" s="145">
        <f t="shared" si="16"/>
        <v>0</v>
      </c>
      <c r="S30" s="143">
        <f>'Прочие расходы '!$S30</f>
        <v>0</v>
      </c>
      <c r="T30" s="144"/>
      <c r="U30" s="145">
        <f t="shared" si="17"/>
        <v>0</v>
      </c>
      <c r="V30" s="143">
        <f>'Прочие расходы '!$V30</f>
        <v>0</v>
      </c>
      <c r="W30" s="144"/>
      <c r="X30" s="145">
        <f t="shared" si="18"/>
        <v>0</v>
      </c>
      <c r="Y30" s="143">
        <f>'Прочие расходы '!$Y30</f>
        <v>0</v>
      </c>
      <c r="Z30" s="144"/>
      <c r="AA30" s="145">
        <f t="shared" si="19"/>
        <v>0</v>
      </c>
      <c r="AB30" s="143">
        <f>'Прочие расходы '!$AB30</f>
        <v>0</v>
      </c>
      <c r="AC30" s="144"/>
      <c r="AD30" s="145">
        <f t="shared" si="20"/>
        <v>0</v>
      </c>
      <c r="AE30" s="143">
        <f>'Прочие расходы '!$AE30</f>
        <v>0</v>
      </c>
      <c r="AF30" s="144"/>
      <c r="AG30" s="145">
        <f t="shared" si="21"/>
        <v>0</v>
      </c>
      <c r="AH30" s="143">
        <f>'Прочие расходы '!$AH30</f>
        <v>0</v>
      </c>
      <c r="AI30" s="144"/>
      <c r="AJ30" s="145">
        <f t="shared" si="22"/>
        <v>0</v>
      </c>
      <c r="AK30" s="143">
        <f>'Прочие расходы '!$AK30</f>
        <v>0</v>
      </c>
      <c r="AL30" s="144"/>
      <c r="AM30" s="145">
        <f t="shared" si="23"/>
        <v>0</v>
      </c>
      <c r="AN30" s="143">
        <f>'Прочие расходы '!$AN30</f>
        <v>0</v>
      </c>
      <c r="AO30" s="144"/>
      <c r="AP30" s="145">
        <f t="shared" si="24"/>
        <v>0</v>
      </c>
      <c r="AQ30" s="210">
        <f t="shared" si="12"/>
        <v>0</v>
      </c>
      <c r="AR30" s="211">
        <f t="shared" si="12"/>
        <v>0</v>
      </c>
      <c r="AS30" s="212">
        <f t="shared" si="12"/>
        <v>0</v>
      </c>
    </row>
    <row r="31" spans="1:47" ht="12.75" x14ac:dyDescent="0.2">
      <c r="A31" s="229" t="s">
        <v>262</v>
      </c>
      <c r="D31" s="124" t="s">
        <v>15</v>
      </c>
      <c r="F31" s="126"/>
      <c r="G31" s="143">
        <f>'Прочие расходы '!$G31</f>
        <v>0</v>
      </c>
      <c r="H31" s="144"/>
      <c r="I31" s="145">
        <f t="shared" si="25"/>
        <v>0</v>
      </c>
      <c r="J31" s="143">
        <f>'Прочие расходы '!$J31</f>
        <v>0</v>
      </c>
      <c r="K31" s="144"/>
      <c r="L31" s="145">
        <f t="shared" si="14"/>
        <v>0</v>
      </c>
      <c r="M31" s="143">
        <f>'Прочие расходы '!$M31</f>
        <v>0</v>
      </c>
      <c r="N31" s="144"/>
      <c r="O31" s="145">
        <f t="shared" si="15"/>
        <v>0</v>
      </c>
      <c r="P31" s="143">
        <f>'Прочие расходы '!$P31</f>
        <v>0</v>
      </c>
      <c r="Q31" s="144"/>
      <c r="R31" s="145">
        <f t="shared" si="16"/>
        <v>0</v>
      </c>
      <c r="S31" s="143">
        <f>'Прочие расходы '!$S31</f>
        <v>0</v>
      </c>
      <c r="T31" s="144"/>
      <c r="U31" s="145">
        <f t="shared" si="17"/>
        <v>0</v>
      </c>
      <c r="V31" s="143">
        <f>'Прочие расходы '!$V31</f>
        <v>0</v>
      </c>
      <c r="W31" s="144"/>
      <c r="X31" s="145">
        <f t="shared" si="18"/>
        <v>0</v>
      </c>
      <c r="Y31" s="143">
        <f>'Прочие расходы '!$Y31</f>
        <v>0</v>
      </c>
      <c r="Z31" s="144"/>
      <c r="AA31" s="145">
        <f t="shared" si="19"/>
        <v>0</v>
      </c>
      <c r="AB31" s="143">
        <f>'Прочие расходы '!$AB31</f>
        <v>0</v>
      </c>
      <c r="AC31" s="144"/>
      <c r="AD31" s="145">
        <f t="shared" si="20"/>
        <v>0</v>
      </c>
      <c r="AE31" s="143">
        <f>'Прочие расходы '!$AE31</f>
        <v>0</v>
      </c>
      <c r="AF31" s="144"/>
      <c r="AG31" s="145">
        <f t="shared" si="21"/>
        <v>0</v>
      </c>
      <c r="AH31" s="143">
        <f>'Прочие расходы '!$AH31</f>
        <v>0</v>
      </c>
      <c r="AI31" s="144"/>
      <c r="AJ31" s="145">
        <f t="shared" si="22"/>
        <v>0</v>
      </c>
      <c r="AK31" s="143">
        <f>'Прочие расходы '!$AK31</f>
        <v>0</v>
      </c>
      <c r="AL31" s="144"/>
      <c r="AM31" s="145">
        <f t="shared" si="23"/>
        <v>0</v>
      </c>
      <c r="AN31" s="143">
        <f>'Прочие расходы '!$AN31</f>
        <v>0</v>
      </c>
      <c r="AO31" s="144"/>
      <c r="AP31" s="145">
        <f t="shared" si="24"/>
        <v>0</v>
      </c>
      <c r="AQ31" s="210">
        <f t="shared" si="12"/>
        <v>0</v>
      </c>
      <c r="AR31" s="211">
        <f t="shared" si="12"/>
        <v>0</v>
      </c>
      <c r="AS31" s="212">
        <f t="shared" si="12"/>
        <v>0</v>
      </c>
    </row>
    <row r="32" spans="1:47" s="146" customFormat="1" x14ac:dyDescent="0.2">
      <c r="A32" s="194"/>
      <c r="B32" s="124"/>
      <c r="C32" s="146" t="s">
        <v>25</v>
      </c>
      <c r="D32" s="124"/>
      <c r="E32" s="124"/>
      <c r="F32" s="126"/>
      <c r="G32" s="34">
        <f>SUM(G33:G37)</f>
        <v>0</v>
      </c>
      <c r="H32" s="147">
        <f>SUM(H33:H37)</f>
        <v>0</v>
      </c>
      <c r="I32" s="137">
        <f t="shared" si="0"/>
        <v>0</v>
      </c>
      <c r="J32" s="34">
        <f>SUM(J33:J37)</f>
        <v>0</v>
      </c>
      <c r="K32" s="147">
        <f>SUM(K33:K37)</f>
        <v>0</v>
      </c>
      <c r="L32" s="137">
        <f t="shared" si="1"/>
        <v>0</v>
      </c>
      <c r="M32" s="34">
        <f>SUM(M33:M37)</f>
        <v>0</v>
      </c>
      <c r="N32" s="147">
        <f>SUM(N33:N37)</f>
        <v>0</v>
      </c>
      <c r="O32" s="137">
        <f t="shared" si="2"/>
        <v>0</v>
      </c>
      <c r="P32" s="34">
        <f>SUM(P33:P37)</f>
        <v>0</v>
      </c>
      <c r="Q32" s="147">
        <f>SUM(Q33:Q37)</f>
        <v>0</v>
      </c>
      <c r="R32" s="137">
        <f t="shared" si="3"/>
        <v>0</v>
      </c>
      <c r="S32" s="34">
        <f>SUM(S33:S37)</f>
        <v>0</v>
      </c>
      <c r="T32" s="147">
        <f>SUM(T33:T37)</f>
        <v>0</v>
      </c>
      <c r="U32" s="137">
        <f t="shared" si="4"/>
        <v>0</v>
      </c>
      <c r="V32" s="34">
        <f>SUM(V33:V37)</f>
        <v>0</v>
      </c>
      <c r="W32" s="147">
        <f>SUM(W33:W37)</f>
        <v>0</v>
      </c>
      <c r="X32" s="137">
        <f t="shared" si="5"/>
        <v>0</v>
      </c>
      <c r="Y32" s="34">
        <f>SUM(Y33:Y37)</f>
        <v>0</v>
      </c>
      <c r="Z32" s="147">
        <f>SUM(Z33:Z37)</f>
        <v>0</v>
      </c>
      <c r="AA32" s="137">
        <f t="shared" si="6"/>
        <v>0</v>
      </c>
      <c r="AB32" s="34">
        <f>SUM(AB33:AB37)</f>
        <v>0</v>
      </c>
      <c r="AC32" s="147">
        <f>SUM(AC33:AC37)</f>
        <v>0</v>
      </c>
      <c r="AD32" s="137">
        <f t="shared" si="7"/>
        <v>0</v>
      </c>
      <c r="AE32" s="34">
        <f>SUM(AE33:AE37)</f>
        <v>0</v>
      </c>
      <c r="AF32" s="147">
        <f>SUM(AF33:AF37)</f>
        <v>0</v>
      </c>
      <c r="AG32" s="137">
        <f t="shared" si="8"/>
        <v>0</v>
      </c>
      <c r="AH32" s="34">
        <f>SUM(AH33:AH37)</f>
        <v>0</v>
      </c>
      <c r="AI32" s="147">
        <f>SUM(AI33:AI37)</f>
        <v>0</v>
      </c>
      <c r="AJ32" s="137">
        <f t="shared" si="9"/>
        <v>0</v>
      </c>
      <c r="AK32" s="34">
        <f>SUM(AK33:AK37)</f>
        <v>0</v>
      </c>
      <c r="AL32" s="147">
        <f>SUM(AL33:AL37)</f>
        <v>0</v>
      </c>
      <c r="AM32" s="137">
        <f t="shared" si="10"/>
        <v>0</v>
      </c>
      <c r="AN32" s="34">
        <f>SUM(AN33:AN37)</f>
        <v>0</v>
      </c>
      <c r="AO32" s="147">
        <f>SUM(AO33:AO37)</f>
        <v>0</v>
      </c>
      <c r="AP32" s="137">
        <f t="shared" si="11"/>
        <v>0</v>
      </c>
      <c r="AQ32" s="207">
        <f t="shared" si="12"/>
        <v>0</v>
      </c>
      <c r="AR32" s="208">
        <f t="shared" si="12"/>
        <v>0</v>
      </c>
      <c r="AS32" s="209">
        <f t="shared" si="12"/>
        <v>0</v>
      </c>
      <c r="AU32" s="326"/>
    </row>
    <row r="33" spans="1:215" ht="12.75" x14ac:dyDescent="0.2">
      <c r="A33" s="229" t="s">
        <v>262</v>
      </c>
      <c r="D33" s="124" t="s">
        <v>26</v>
      </c>
      <c r="F33" s="126"/>
      <c r="G33" s="143">
        <f>'Прочие расходы '!$G33</f>
        <v>0</v>
      </c>
      <c r="H33" s="144"/>
      <c r="I33" s="145">
        <f t="shared" ref="I33:I37" si="26">H33-G33</f>
        <v>0</v>
      </c>
      <c r="J33" s="143">
        <f>'Прочие расходы '!$J33</f>
        <v>0</v>
      </c>
      <c r="K33" s="144"/>
      <c r="L33" s="145">
        <f t="shared" ref="L33:L37" si="27">K33-J33</f>
        <v>0</v>
      </c>
      <c r="M33" s="143">
        <f>'Прочие расходы '!$M33</f>
        <v>0</v>
      </c>
      <c r="N33" s="144"/>
      <c r="O33" s="145">
        <f t="shared" ref="O33:O37" si="28">N33-M33</f>
        <v>0</v>
      </c>
      <c r="P33" s="143">
        <f>'Прочие расходы '!$P33</f>
        <v>0</v>
      </c>
      <c r="Q33" s="144"/>
      <c r="R33" s="145">
        <f t="shared" ref="R33:R37" si="29">Q33-P33</f>
        <v>0</v>
      </c>
      <c r="S33" s="143">
        <f>'Прочие расходы '!$S33</f>
        <v>0</v>
      </c>
      <c r="T33" s="144"/>
      <c r="U33" s="145">
        <f t="shared" ref="U33:U37" si="30">T33-S33</f>
        <v>0</v>
      </c>
      <c r="V33" s="143">
        <f>'Прочие расходы '!$V33</f>
        <v>0</v>
      </c>
      <c r="W33" s="144"/>
      <c r="X33" s="145">
        <f t="shared" ref="X33:X37" si="31">W33-V33</f>
        <v>0</v>
      </c>
      <c r="Y33" s="143">
        <f>'Прочие расходы '!$Y33</f>
        <v>0</v>
      </c>
      <c r="Z33" s="144"/>
      <c r="AA33" s="145">
        <f t="shared" ref="AA33:AA37" si="32">Z33-Y33</f>
        <v>0</v>
      </c>
      <c r="AB33" s="143">
        <f>'Прочие расходы '!$AB33</f>
        <v>0</v>
      </c>
      <c r="AC33" s="144"/>
      <c r="AD33" s="145">
        <f t="shared" ref="AD33:AD37" si="33">AC33-AB33</f>
        <v>0</v>
      </c>
      <c r="AE33" s="143">
        <f>'Прочие расходы '!$AE33</f>
        <v>0</v>
      </c>
      <c r="AF33" s="144"/>
      <c r="AG33" s="145">
        <f t="shared" ref="AG33:AG37" si="34">AF33-AE33</f>
        <v>0</v>
      </c>
      <c r="AH33" s="143">
        <f>'Прочие расходы '!$AH33</f>
        <v>0</v>
      </c>
      <c r="AI33" s="144"/>
      <c r="AJ33" s="145">
        <f t="shared" ref="AJ33:AJ37" si="35">AI33-AH33</f>
        <v>0</v>
      </c>
      <c r="AK33" s="143">
        <f>'Прочие расходы '!$AK33</f>
        <v>0</v>
      </c>
      <c r="AL33" s="144"/>
      <c r="AM33" s="145">
        <f t="shared" ref="AM33:AM37" si="36">AL33-AK33</f>
        <v>0</v>
      </c>
      <c r="AN33" s="143">
        <f>'Прочие расходы '!$AN33</f>
        <v>0</v>
      </c>
      <c r="AO33" s="144"/>
      <c r="AP33" s="145">
        <f t="shared" ref="AP33:AP37" si="37">AO33-AN33</f>
        <v>0</v>
      </c>
      <c r="AQ33" s="210">
        <f t="shared" si="12"/>
        <v>0</v>
      </c>
      <c r="AR33" s="211">
        <f t="shared" si="12"/>
        <v>0</v>
      </c>
      <c r="AS33" s="212">
        <f t="shared" si="12"/>
        <v>0</v>
      </c>
    </row>
    <row r="34" spans="1:215" ht="12.75" x14ac:dyDescent="0.2">
      <c r="A34" s="229" t="s">
        <v>262</v>
      </c>
      <c r="D34" s="124" t="s">
        <v>27</v>
      </c>
      <c r="F34" s="126"/>
      <c r="G34" s="143">
        <f>'Прочие расходы '!$G34</f>
        <v>0</v>
      </c>
      <c r="H34" s="144"/>
      <c r="I34" s="145">
        <f t="shared" si="26"/>
        <v>0</v>
      </c>
      <c r="J34" s="143">
        <f>'Прочие расходы '!$J34</f>
        <v>0</v>
      </c>
      <c r="K34" s="144"/>
      <c r="L34" s="145">
        <f t="shared" si="27"/>
        <v>0</v>
      </c>
      <c r="M34" s="143">
        <f>'Прочие расходы '!$M34</f>
        <v>0</v>
      </c>
      <c r="N34" s="144"/>
      <c r="O34" s="145">
        <f t="shared" si="28"/>
        <v>0</v>
      </c>
      <c r="P34" s="143">
        <f>'Прочие расходы '!$P34</f>
        <v>0</v>
      </c>
      <c r="Q34" s="144"/>
      <c r="R34" s="145">
        <f t="shared" si="29"/>
        <v>0</v>
      </c>
      <c r="S34" s="143">
        <f>'Прочие расходы '!$S34</f>
        <v>0</v>
      </c>
      <c r="T34" s="144"/>
      <c r="U34" s="145">
        <f t="shared" si="30"/>
        <v>0</v>
      </c>
      <c r="V34" s="143">
        <f>'Прочие расходы '!$V34</f>
        <v>0</v>
      </c>
      <c r="W34" s="144"/>
      <c r="X34" s="145">
        <f t="shared" si="31"/>
        <v>0</v>
      </c>
      <c r="Y34" s="143">
        <f>'Прочие расходы '!$Y34</f>
        <v>0</v>
      </c>
      <c r="Z34" s="144"/>
      <c r="AA34" s="145">
        <f t="shared" si="32"/>
        <v>0</v>
      </c>
      <c r="AB34" s="143">
        <f>'Прочие расходы '!$AB34</f>
        <v>0</v>
      </c>
      <c r="AC34" s="144"/>
      <c r="AD34" s="145">
        <f t="shared" si="33"/>
        <v>0</v>
      </c>
      <c r="AE34" s="143">
        <f>'Прочие расходы '!$AE34</f>
        <v>0</v>
      </c>
      <c r="AF34" s="144"/>
      <c r="AG34" s="145">
        <f t="shared" si="34"/>
        <v>0</v>
      </c>
      <c r="AH34" s="143">
        <f>'Прочие расходы '!$AH34</f>
        <v>0</v>
      </c>
      <c r="AI34" s="144"/>
      <c r="AJ34" s="145">
        <f t="shared" si="35"/>
        <v>0</v>
      </c>
      <c r="AK34" s="143">
        <f>'Прочие расходы '!$AK34</f>
        <v>0</v>
      </c>
      <c r="AL34" s="144"/>
      <c r="AM34" s="145">
        <f t="shared" si="36"/>
        <v>0</v>
      </c>
      <c r="AN34" s="143">
        <f>'Прочие расходы '!$AN34</f>
        <v>0</v>
      </c>
      <c r="AO34" s="144"/>
      <c r="AP34" s="145">
        <f t="shared" si="37"/>
        <v>0</v>
      </c>
      <c r="AQ34" s="210">
        <f t="shared" si="12"/>
        <v>0</v>
      </c>
      <c r="AR34" s="211">
        <f t="shared" si="12"/>
        <v>0</v>
      </c>
      <c r="AS34" s="212">
        <f t="shared" si="12"/>
        <v>0</v>
      </c>
    </row>
    <row r="35" spans="1:215" ht="12.75" x14ac:dyDescent="0.2">
      <c r="A35" s="229" t="s">
        <v>262</v>
      </c>
      <c r="D35" s="124" t="s">
        <v>28</v>
      </c>
      <c r="F35" s="126"/>
      <c r="G35" s="143">
        <f>'Прочие расходы '!$G35</f>
        <v>0</v>
      </c>
      <c r="H35" s="144"/>
      <c r="I35" s="145">
        <f t="shared" si="26"/>
        <v>0</v>
      </c>
      <c r="J35" s="143">
        <f>'Прочие расходы '!$J35</f>
        <v>0</v>
      </c>
      <c r="K35" s="144"/>
      <c r="L35" s="145">
        <f t="shared" si="27"/>
        <v>0</v>
      </c>
      <c r="M35" s="143">
        <f>'Прочие расходы '!$M35</f>
        <v>0</v>
      </c>
      <c r="N35" s="144"/>
      <c r="O35" s="145">
        <f t="shared" si="28"/>
        <v>0</v>
      </c>
      <c r="P35" s="143">
        <f>'Прочие расходы '!$P35</f>
        <v>0</v>
      </c>
      <c r="Q35" s="144"/>
      <c r="R35" s="145">
        <f t="shared" si="29"/>
        <v>0</v>
      </c>
      <c r="S35" s="143">
        <f>'Прочие расходы '!$S35</f>
        <v>0</v>
      </c>
      <c r="T35" s="144"/>
      <c r="U35" s="145">
        <f t="shared" si="30"/>
        <v>0</v>
      </c>
      <c r="V35" s="143">
        <f>'Прочие расходы '!$V35</f>
        <v>0</v>
      </c>
      <c r="W35" s="144"/>
      <c r="X35" s="145">
        <f t="shared" si="31"/>
        <v>0</v>
      </c>
      <c r="Y35" s="143">
        <f>'Прочие расходы '!$Y35</f>
        <v>0</v>
      </c>
      <c r="Z35" s="144"/>
      <c r="AA35" s="145">
        <f t="shared" si="32"/>
        <v>0</v>
      </c>
      <c r="AB35" s="143">
        <f>'Прочие расходы '!$AB35</f>
        <v>0</v>
      </c>
      <c r="AC35" s="144"/>
      <c r="AD35" s="145">
        <f t="shared" si="33"/>
        <v>0</v>
      </c>
      <c r="AE35" s="143">
        <f>'Прочие расходы '!$AE35</f>
        <v>0</v>
      </c>
      <c r="AF35" s="144"/>
      <c r="AG35" s="145">
        <f t="shared" si="34"/>
        <v>0</v>
      </c>
      <c r="AH35" s="143">
        <f>'Прочие расходы '!$AH35</f>
        <v>0</v>
      </c>
      <c r="AI35" s="144"/>
      <c r="AJ35" s="145">
        <f t="shared" si="35"/>
        <v>0</v>
      </c>
      <c r="AK35" s="143">
        <f>'Прочие расходы '!$AK35</f>
        <v>0</v>
      </c>
      <c r="AL35" s="144"/>
      <c r="AM35" s="145">
        <f t="shared" si="36"/>
        <v>0</v>
      </c>
      <c r="AN35" s="143">
        <f>'Прочие расходы '!$AN35</f>
        <v>0</v>
      </c>
      <c r="AO35" s="144"/>
      <c r="AP35" s="145">
        <f t="shared" si="37"/>
        <v>0</v>
      </c>
      <c r="AQ35" s="210">
        <f t="shared" si="12"/>
        <v>0</v>
      </c>
      <c r="AR35" s="211">
        <f t="shared" si="12"/>
        <v>0</v>
      </c>
      <c r="AS35" s="212">
        <f t="shared" si="12"/>
        <v>0</v>
      </c>
    </row>
    <row r="36" spans="1:215" ht="12.75" x14ac:dyDescent="0.2">
      <c r="A36" s="229" t="s">
        <v>262</v>
      </c>
      <c r="D36" s="124" t="s">
        <v>29</v>
      </c>
      <c r="F36" s="126"/>
      <c r="G36" s="143">
        <f>'Прочие расходы '!$G36</f>
        <v>0</v>
      </c>
      <c r="H36" s="144"/>
      <c r="I36" s="145">
        <f t="shared" si="26"/>
        <v>0</v>
      </c>
      <c r="J36" s="143">
        <f>'Прочие расходы '!$J36</f>
        <v>0</v>
      </c>
      <c r="K36" s="144"/>
      <c r="L36" s="145">
        <f t="shared" si="27"/>
        <v>0</v>
      </c>
      <c r="M36" s="143">
        <f>'Прочие расходы '!$M36</f>
        <v>0</v>
      </c>
      <c r="N36" s="144"/>
      <c r="O36" s="145">
        <f t="shared" si="28"/>
        <v>0</v>
      </c>
      <c r="P36" s="143">
        <f>'Прочие расходы '!$P36</f>
        <v>0</v>
      </c>
      <c r="Q36" s="144"/>
      <c r="R36" s="145">
        <f t="shared" si="29"/>
        <v>0</v>
      </c>
      <c r="S36" s="143">
        <f>'Прочие расходы '!$S36</f>
        <v>0</v>
      </c>
      <c r="T36" s="144"/>
      <c r="U36" s="145">
        <f t="shared" si="30"/>
        <v>0</v>
      </c>
      <c r="V36" s="143">
        <f>'Прочие расходы '!$V36</f>
        <v>0</v>
      </c>
      <c r="W36" s="144"/>
      <c r="X36" s="145">
        <f t="shared" si="31"/>
        <v>0</v>
      </c>
      <c r="Y36" s="143">
        <f>'Прочие расходы '!$Y36</f>
        <v>0</v>
      </c>
      <c r="Z36" s="144"/>
      <c r="AA36" s="145">
        <f t="shared" si="32"/>
        <v>0</v>
      </c>
      <c r="AB36" s="143">
        <f>'Прочие расходы '!$AB36</f>
        <v>0</v>
      </c>
      <c r="AC36" s="144"/>
      <c r="AD36" s="145">
        <f t="shared" si="33"/>
        <v>0</v>
      </c>
      <c r="AE36" s="143">
        <f>'Прочие расходы '!$AE36</f>
        <v>0</v>
      </c>
      <c r="AF36" s="144"/>
      <c r="AG36" s="145">
        <f t="shared" si="34"/>
        <v>0</v>
      </c>
      <c r="AH36" s="143">
        <f>'Прочие расходы '!$AH36</f>
        <v>0</v>
      </c>
      <c r="AI36" s="144"/>
      <c r="AJ36" s="145">
        <f t="shared" si="35"/>
        <v>0</v>
      </c>
      <c r="AK36" s="143">
        <f>'Прочие расходы '!$AK36</f>
        <v>0</v>
      </c>
      <c r="AL36" s="144"/>
      <c r="AM36" s="145">
        <f t="shared" si="36"/>
        <v>0</v>
      </c>
      <c r="AN36" s="143">
        <f>'Прочие расходы '!$AN36</f>
        <v>0</v>
      </c>
      <c r="AO36" s="144"/>
      <c r="AP36" s="145">
        <f t="shared" si="37"/>
        <v>0</v>
      </c>
      <c r="AQ36" s="210">
        <f t="shared" si="12"/>
        <v>0</v>
      </c>
      <c r="AR36" s="211">
        <f t="shared" si="12"/>
        <v>0</v>
      </c>
      <c r="AS36" s="212">
        <f t="shared" si="12"/>
        <v>0</v>
      </c>
    </row>
    <row r="37" spans="1:215" ht="12.75" x14ac:dyDescent="0.2">
      <c r="A37" s="229" t="s">
        <v>262</v>
      </c>
      <c r="D37" s="124" t="s">
        <v>30</v>
      </c>
      <c r="F37" s="126"/>
      <c r="G37" s="143">
        <f>'Прочие расходы '!$G37</f>
        <v>0</v>
      </c>
      <c r="H37" s="144"/>
      <c r="I37" s="145">
        <f t="shared" si="26"/>
        <v>0</v>
      </c>
      <c r="J37" s="143">
        <f>'Прочие расходы '!$J37</f>
        <v>0</v>
      </c>
      <c r="K37" s="144"/>
      <c r="L37" s="145">
        <f t="shared" si="27"/>
        <v>0</v>
      </c>
      <c r="M37" s="143">
        <f>'Прочие расходы '!$M37</f>
        <v>0</v>
      </c>
      <c r="N37" s="144"/>
      <c r="O37" s="145">
        <f t="shared" si="28"/>
        <v>0</v>
      </c>
      <c r="P37" s="143">
        <f>'Прочие расходы '!$P37</f>
        <v>0</v>
      </c>
      <c r="Q37" s="144"/>
      <c r="R37" s="145">
        <f t="shared" si="29"/>
        <v>0</v>
      </c>
      <c r="S37" s="143">
        <f>'Прочие расходы '!$S37</f>
        <v>0</v>
      </c>
      <c r="T37" s="144"/>
      <c r="U37" s="145">
        <f t="shared" si="30"/>
        <v>0</v>
      </c>
      <c r="V37" s="143">
        <f>'Прочие расходы '!$V37</f>
        <v>0</v>
      </c>
      <c r="W37" s="144"/>
      <c r="X37" s="145">
        <f t="shared" si="31"/>
        <v>0</v>
      </c>
      <c r="Y37" s="143">
        <f>'Прочие расходы '!$Y37</f>
        <v>0</v>
      </c>
      <c r="Z37" s="144"/>
      <c r="AA37" s="145">
        <f t="shared" si="32"/>
        <v>0</v>
      </c>
      <c r="AB37" s="143">
        <f>'Прочие расходы '!$AB37</f>
        <v>0</v>
      </c>
      <c r="AC37" s="144"/>
      <c r="AD37" s="145">
        <f t="shared" si="33"/>
        <v>0</v>
      </c>
      <c r="AE37" s="143">
        <f>'Прочие расходы '!$AE37</f>
        <v>0</v>
      </c>
      <c r="AF37" s="144"/>
      <c r="AG37" s="145">
        <f t="shared" si="34"/>
        <v>0</v>
      </c>
      <c r="AH37" s="143">
        <f>'Прочие расходы '!$AH37</f>
        <v>0</v>
      </c>
      <c r="AI37" s="144"/>
      <c r="AJ37" s="145">
        <f t="shared" si="35"/>
        <v>0</v>
      </c>
      <c r="AK37" s="143">
        <f>'Прочие расходы '!$AK37</f>
        <v>0</v>
      </c>
      <c r="AL37" s="144"/>
      <c r="AM37" s="145">
        <f t="shared" si="36"/>
        <v>0</v>
      </c>
      <c r="AN37" s="143">
        <f>'Прочие расходы '!$AN37</f>
        <v>0</v>
      </c>
      <c r="AO37" s="144"/>
      <c r="AP37" s="145">
        <f t="shared" si="37"/>
        <v>0</v>
      </c>
      <c r="AQ37" s="210">
        <f t="shared" si="12"/>
        <v>0</v>
      </c>
      <c r="AR37" s="211">
        <f t="shared" si="12"/>
        <v>0</v>
      </c>
      <c r="AS37" s="212">
        <f t="shared" si="12"/>
        <v>0</v>
      </c>
    </row>
    <row r="38" spans="1:215" s="146" customFormat="1" x14ac:dyDescent="0.2">
      <c r="A38" s="194"/>
      <c r="B38" s="124"/>
      <c r="C38" s="146" t="s">
        <v>31</v>
      </c>
      <c r="D38" s="124"/>
      <c r="E38" s="124"/>
      <c r="F38" s="126"/>
      <c r="G38" s="34">
        <f>SUM(G39:G42)</f>
        <v>0</v>
      </c>
      <c r="H38" s="147">
        <f>SUM(H39:H42)</f>
        <v>0</v>
      </c>
      <c r="I38" s="137">
        <f t="shared" si="0"/>
        <v>0</v>
      </c>
      <c r="J38" s="34">
        <f>SUM(J39:J42)</f>
        <v>0</v>
      </c>
      <c r="K38" s="147">
        <f>SUM(K39:K42)</f>
        <v>0</v>
      </c>
      <c r="L38" s="137">
        <f t="shared" si="1"/>
        <v>0</v>
      </c>
      <c r="M38" s="34">
        <f>SUM(M39:M42)</f>
        <v>0</v>
      </c>
      <c r="N38" s="147">
        <f>SUM(N39:N42)</f>
        <v>0</v>
      </c>
      <c r="O38" s="137">
        <f t="shared" si="2"/>
        <v>0</v>
      </c>
      <c r="P38" s="34">
        <f>SUM(P39:P42)</f>
        <v>0</v>
      </c>
      <c r="Q38" s="147">
        <f>SUM(Q39:Q42)</f>
        <v>0</v>
      </c>
      <c r="R38" s="137">
        <f t="shared" si="3"/>
        <v>0</v>
      </c>
      <c r="S38" s="34">
        <f>SUM(S39:S42)</f>
        <v>0</v>
      </c>
      <c r="T38" s="147">
        <f>SUM(T39:T42)</f>
        <v>0</v>
      </c>
      <c r="U38" s="137">
        <f t="shared" si="4"/>
        <v>0</v>
      </c>
      <c r="V38" s="34">
        <f>SUM(V39:V42)</f>
        <v>0</v>
      </c>
      <c r="W38" s="147">
        <f>SUM(W39:W42)</f>
        <v>0</v>
      </c>
      <c r="X38" s="137">
        <f t="shared" si="5"/>
        <v>0</v>
      </c>
      <c r="Y38" s="34">
        <f>SUM(Y39:Y42)</f>
        <v>0</v>
      </c>
      <c r="Z38" s="147">
        <f>SUM(Z39:Z42)</f>
        <v>0</v>
      </c>
      <c r="AA38" s="137">
        <f t="shared" si="6"/>
        <v>0</v>
      </c>
      <c r="AB38" s="34">
        <f>SUM(AB39:AB42)</f>
        <v>0</v>
      </c>
      <c r="AC38" s="147">
        <f>SUM(AC39:AC42)</f>
        <v>0</v>
      </c>
      <c r="AD38" s="137">
        <f t="shared" si="7"/>
        <v>0</v>
      </c>
      <c r="AE38" s="34">
        <f>SUM(AE39:AE42)</f>
        <v>0</v>
      </c>
      <c r="AF38" s="147">
        <f>SUM(AF39:AF42)</f>
        <v>0</v>
      </c>
      <c r="AG38" s="137">
        <f t="shared" si="8"/>
        <v>0</v>
      </c>
      <c r="AH38" s="34">
        <f>SUM(AH39:AH42)</f>
        <v>0</v>
      </c>
      <c r="AI38" s="147">
        <f>SUM(AI39:AI42)</f>
        <v>0</v>
      </c>
      <c r="AJ38" s="137">
        <f t="shared" si="9"/>
        <v>0</v>
      </c>
      <c r="AK38" s="34">
        <f>SUM(AK39:AK42)</f>
        <v>0</v>
      </c>
      <c r="AL38" s="147">
        <f>SUM(AL39:AL42)</f>
        <v>0</v>
      </c>
      <c r="AM38" s="137">
        <f t="shared" si="10"/>
        <v>0</v>
      </c>
      <c r="AN38" s="34">
        <f>SUM(AN39:AN42)</f>
        <v>0</v>
      </c>
      <c r="AO38" s="147">
        <f>SUM(AO39:AO42)</f>
        <v>0</v>
      </c>
      <c r="AP38" s="137">
        <f t="shared" si="11"/>
        <v>0</v>
      </c>
      <c r="AQ38" s="207">
        <f t="shared" si="12"/>
        <v>0</v>
      </c>
      <c r="AR38" s="208">
        <f t="shared" si="12"/>
        <v>0</v>
      </c>
      <c r="AS38" s="209">
        <f t="shared" si="12"/>
        <v>0</v>
      </c>
      <c r="AU38" s="326"/>
    </row>
    <row r="39" spans="1:215" ht="12.75" x14ac:dyDescent="0.2">
      <c r="A39" s="229" t="s">
        <v>262</v>
      </c>
      <c r="D39" s="124" t="s">
        <v>32</v>
      </c>
      <c r="F39" s="126"/>
      <c r="G39" s="143">
        <f>'Прочие расходы '!$G39</f>
        <v>0</v>
      </c>
      <c r="H39" s="144"/>
      <c r="I39" s="145">
        <f t="shared" ref="I39:I42" si="38">H39-G39</f>
        <v>0</v>
      </c>
      <c r="J39" s="143">
        <f>'Прочие расходы '!$J39</f>
        <v>0</v>
      </c>
      <c r="K39" s="144"/>
      <c r="L39" s="145">
        <f t="shared" ref="L39:L42" si="39">K39-J39</f>
        <v>0</v>
      </c>
      <c r="M39" s="143">
        <f>'Прочие расходы '!$M39</f>
        <v>0</v>
      </c>
      <c r="N39" s="144"/>
      <c r="O39" s="145">
        <f t="shared" ref="O39:O42" si="40">N39-M39</f>
        <v>0</v>
      </c>
      <c r="P39" s="143">
        <f>'Прочие расходы '!$P39</f>
        <v>0</v>
      </c>
      <c r="Q39" s="144"/>
      <c r="R39" s="145">
        <f t="shared" ref="R39:R42" si="41">Q39-P39</f>
        <v>0</v>
      </c>
      <c r="S39" s="143">
        <f>'Прочие расходы '!$S39</f>
        <v>0</v>
      </c>
      <c r="T39" s="144"/>
      <c r="U39" s="145">
        <f t="shared" ref="U39:U42" si="42">T39-S39</f>
        <v>0</v>
      </c>
      <c r="V39" s="143">
        <f>'Прочие расходы '!$V39</f>
        <v>0</v>
      </c>
      <c r="W39" s="144"/>
      <c r="X39" s="145">
        <f t="shared" ref="X39:X42" si="43">W39-V39</f>
        <v>0</v>
      </c>
      <c r="Y39" s="143">
        <f>'Прочие расходы '!$Y39</f>
        <v>0</v>
      </c>
      <c r="Z39" s="144"/>
      <c r="AA39" s="145">
        <f t="shared" ref="AA39:AA42" si="44">Z39-Y39</f>
        <v>0</v>
      </c>
      <c r="AB39" s="143">
        <f>'Прочие расходы '!$AB39</f>
        <v>0</v>
      </c>
      <c r="AC39" s="144"/>
      <c r="AD39" s="145">
        <f t="shared" ref="AD39:AD42" si="45">AC39-AB39</f>
        <v>0</v>
      </c>
      <c r="AE39" s="143">
        <f>'Прочие расходы '!$AE39</f>
        <v>0</v>
      </c>
      <c r="AF39" s="144"/>
      <c r="AG39" s="145">
        <f t="shared" ref="AG39:AG42" si="46">AF39-AE39</f>
        <v>0</v>
      </c>
      <c r="AH39" s="143">
        <f>'Прочие расходы '!$AH39</f>
        <v>0</v>
      </c>
      <c r="AI39" s="144"/>
      <c r="AJ39" s="145">
        <f t="shared" ref="AJ39:AJ42" si="47">AI39-AH39</f>
        <v>0</v>
      </c>
      <c r="AK39" s="143">
        <f>'Прочие расходы '!$AK39</f>
        <v>0</v>
      </c>
      <c r="AL39" s="144"/>
      <c r="AM39" s="145">
        <f t="shared" ref="AM39:AM42" si="48">AL39-AK39</f>
        <v>0</v>
      </c>
      <c r="AN39" s="143">
        <f>'Прочие расходы '!$AN39</f>
        <v>0</v>
      </c>
      <c r="AO39" s="144"/>
      <c r="AP39" s="145">
        <f t="shared" ref="AP39:AP42" si="49">AO39-AN39</f>
        <v>0</v>
      </c>
      <c r="AQ39" s="210">
        <f t="shared" si="12"/>
        <v>0</v>
      </c>
      <c r="AR39" s="211">
        <f t="shared" si="12"/>
        <v>0</v>
      </c>
      <c r="AS39" s="212">
        <f t="shared" si="12"/>
        <v>0</v>
      </c>
    </row>
    <row r="40" spans="1:215" ht="12.75" x14ac:dyDescent="0.2">
      <c r="A40" s="229" t="s">
        <v>262</v>
      </c>
      <c r="D40" s="124" t="s">
        <v>33</v>
      </c>
      <c r="F40" s="126"/>
      <c r="G40" s="143">
        <f>'Прочие расходы '!$G40</f>
        <v>0</v>
      </c>
      <c r="H40" s="144"/>
      <c r="I40" s="145">
        <f t="shared" si="38"/>
        <v>0</v>
      </c>
      <c r="J40" s="143">
        <f>'Прочие расходы '!$J40</f>
        <v>0</v>
      </c>
      <c r="K40" s="144"/>
      <c r="L40" s="145">
        <f t="shared" si="39"/>
        <v>0</v>
      </c>
      <c r="M40" s="143">
        <f>'Прочие расходы '!$M40</f>
        <v>0</v>
      </c>
      <c r="N40" s="144"/>
      <c r="O40" s="145">
        <f t="shared" si="40"/>
        <v>0</v>
      </c>
      <c r="P40" s="143">
        <f>'Прочие расходы '!$P40</f>
        <v>0</v>
      </c>
      <c r="Q40" s="144"/>
      <c r="R40" s="145">
        <f t="shared" si="41"/>
        <v>0</v>
      </c>
      <c r="S40" s="143">
        <f>'Прочие расходы '!$S40</f>
        <v>0</v>
      </c>
      <c r="T40" s="144"/>
      <c r="U40" s="145">
        <f t="shared" si="42"/>
        <v>0</v>
      </c>
      <c r="V40" s="143">
        <f>'Прочие расходы '!$V40</f>
        <v>0</v>
      </c>
      <c r="W40" s="144"/>
      <c r="X40" s="145">
        <f t="shared" si="43"/>
        <v>0</v>
      </c>
      <c r="Y40" s="143">
        <f>'Прочие расходы '!$Y40</f>
        <v>0</v>
      </c>
      <c r="Z40" s="144"/>
      <c r="AA40" s="145">
        <f t="shared" si="44"/>
        <v>0</v>
      </c>
      <c r="AB40" s="143">
        <f>'Прочие расходы '!$AB40</f>
        <v>0</v>
      </c>
      <c r="AC40" s="144"/>
      <c r="AD40" s="145">
        <f t="shared" si="45"/>
        <v>0</v>
      </c>
      <c r="AE40" s="143">
        <f>'Прочие расходы '!$AE40</f>
        <v>0</v>
      </c>
      <c r="AF40" s="144"/>
      <c r="AG40" s="145">
        <f t="shared" si="46"/>
        <v>0</v>
      </c>
      <c r="AH40" s="143">
        <f>'Прочие расходы '!$AH40</f>
        <v>0</v>
      </c>
      <c r="AI40" s="144"/>
      <c r="AJ40" s="145">
        <f t="shared" si="47"/>
        <v>0</v>
      </c>
      <c r="AK40" s="143">
        <f>'Прочие расходы '!$AK40</f>
        <v>0</v>
      </c>
      <c r="AL40" s="144"/>
      <c r="AM40" s="145">
        <f t="shared" si="48"/>
        <v>0</v>
      </c>
      <c r="AN40" s="143">
        <f>'Прочие расходы '!$AN40</f>
        <v>0</v>
      </c>
      <c r="AO40" s="144"/>
      <c r="AP40" s="145">
        <f t="shared" si="49"/>
        <v>0</v>
      </c>
      <c r="AQ40" s="210">
        <f t="shared" si="12"/>
        <v>0</v>
      </c>
      <c r="AR40" s="211">
        <f t="shared" si="12"/>
        <v>0</v>
      </c>
      <c r="AS40" s="212">
        <f t="shared" si="12"/>
        <v>0</v>
      </c>
    </row>
    <row r="41" spans="1:215" ht="12.75" x14ac:dyDescent="0.2">
      <c r="A41" s="229" t="s">
        <v>262</v>
      </c>
      <c r="D41" s="124" t="s">
        <v>34</v>
      </c>
      <c r="F41" s="126"/>
      <c r="G41" s="143">
        <f>'Прочие расходы '!$G41</f>
        <v>0</v>
      </c>
      <c r="H41" s="144"/>
      <c r="I41" s="145">
        <f t="shared" si="38"/>
        <v>0</v>
      </c>
      <c r="J41" s="143">
        <f>'Прочие расходы '!$J41</f>
        <v>0</v>
      </c>
      <c r="K41" s="144"/>
      <c r="L41" s="145">
        <f t="shared" si="39"/>
        <v>0</v>
      </c>
      <c r="M41" s="143">
        <f>'Прочие расходы '!$M41</f>
        <v>0</v>
      </c>
      <c r="N41" s="144"/>
      <c r="O41" s="145">
        <f t="shared" si="40"/>
        <v>0</v>
      </c>
      <c r="P41" s="143">
        <f>'Прочие расходы '!$P41</f>
        <v>0</v>
      </c>
      <c r="Q41" s="144"/>
      <c r="R41" s="145">
        <f t="shared" si="41"/>
        <v>0</v>
      </c>
      <c r="S41" s="143">
        <f>'Прочие расходы '!$S41</f>
        <v>0</v>
      </c>
      <c r="T41" s="144"/>
      <c r="U41" s="145">
        <f t="shared" si="42"/>
        <v>0</v>
      </c>
      <c r="V41" s="143">
        <f>'Прочие расходы '!$V41</f>
        <v>0</v>
      </c>
      <c r="W41" s="144"/>
      <c r="X41" s="145">
        <f t="shared" si="43"/>
        <v>0</v>
      </c>
      <c r="Y41" s="143">
        <f>'Прочие расходы '!$Y41</f>
        <v>0</v>
      </c>
      <c r="Z41" s="144"/>
      <c r="AA41" s="145">
        <f t="shared" si="44"/>
        <v>0</v>
      </c>
      <c r="AB41" s="143">
        <f>'Прочие расходы '!$AB41</f>
        <v>0</v>
      </c>
      <c r="AC41" s="144"/>
      <c r="AD41" s="145">
        <f t="shared" si="45"/>
        <v>0</v>
      </c>
      <c r="AE41" s="143">
        <f>'Прочие расходы '!$AE41</f>
        <v>0</v>
      </c>
      <c r="AF41" s="144"/>
      <c r="AG41" s="145">
        <f t="shared" si="46"/>
        <v>0</v>
      </c>
      <c r="AH41" s="143">
        <f>'Прочие расходы '!$AH41</f>
        <v>0</v>
      </c>
      <c r="AI41" s="144"/>
      <c r="AJ41" s="145">
        <f t="shared" si="47"/>
        <v>0</v>
      </c>
      <c r="AK41" s="143">
        <f>'Прочие расходы '!$AK41</f>
        <v>0</v>
      </c>
      <c r="AL41" s="144"/>
      <c r="AM41" s="145">
        <f t="shared" si="48"/>
        <v>0</v>
      </c>
      <c r="AN41" s="143">
        <f>'Прочие расходы '!$AN41</f>
        <v>0</v>
      </c>
      <c r="AO41" s="144"/>
      <c r="AP41" s="145">
        <f t="shared" si="49"/>
        <v>0</v>
      </c>
      <c r="AQ41" s="210">
        <f t="shared" si="12"/>
        <v>0</v>
      </c>
      <c r="AR41" s="211">
        <f t="shared" si="12"/>
        <v>0</v>
      </c>
      <c r="AS41" s="212">
        <f t="shared" si="12"/>
        <v>0</v>
      </c>
    </row>
    <row r="42" spans="1:215" ht="13.5" thickBot="1" x14ac:dyDescent="0.25">
      <c r="A42" s="229" t="s">
        <v>262</v>
      </c>
      <c r="B42" s="148"/>
      <c r="C42" s="148"/>
      <c r="D42" s="148" t="s">
        <v>35</v>
      </c>
      <c r="E42" s="148"/>
      <c r="F42" s="149"/>
      <c r="G42" s="143">
        <f>'Прочие расходы '!$G42</f>
        <v>0</v>
      </c>
      <c r="H42" s="144"/>
      <c r="I42" s="145">
        <f t="shared" si="38"/>
        <v>0</v>
      </c>
      <c r="J42" s="143">
        <f>'Прочие расходы '!$J42</f>
        <v>0</v>
      </c>
      <c r="K42" s="144"/>
      <c r="L42" s="145">
        <f t="shared" si="39"/>
        <v>0</v>
      </c>
      <c r="M42" s="143">
        <f>'Прочие расходы '!$M42</f>
        <v>0</v>
      </c>
      <c r="N42" s="144"/>
      <c r="O42" s="145">
        <f t="shared" si="40"/>
        <v>0</v>
      </c>
      <c r="P42" s="143">
        <f>'Прочие расходы '!$P42</f>
        <v>0</v>
      </c>
      <c r="Q42" s="144"/>
      <c r="R42" s="145">
        <f t="shared" si="41"/>
        <v>0</v>
      </c>
      <c r="S42" s="143">
        <f>'Прочие расходы '!$S42</f>
        <v>0</v>
      </c>
      <c r="T42" s="144"/>
      <c r="U42" s="145">
        <f t="shared" si="42"/>
        <v>0</v>
      </c>
      <c r="V42" s="143">
        <f>'Прочие расходы '!$V42</f>
        <v>0</v>
      </c>
      <c r="W42" s="144"/>
      <c r="X42" s="145">
        <f t="shared" si="43"/>
        <v>0</v>
      </c>
      <c r="Y42" s="143">
        <f>'Прочие расходы '!$Y42</f>
        <v>0</v>
      </c>
      <c r="Z42" s="144"/>
      <c r="AA42" s="145">
        <f t="shared" si="44"/>
        <v>0</v>
      </c>
      <c r="AB42" s="143">
        <f>'Прочие расходы '!$AB42</f>
        <v>0</v>
      </c>
      <c r="AC42" s="144"/>
      <c r="AD42" s="145">
        <f t="shared" si="45"/>
        <v>0</v>
      </c>
      <c r="AE42" s="143">
        <f>'Прочие расходы '!$AE42</f>
        <v>0</v>
      </c>
      <c r="AF42" s="144"/>
      <c r="AG42" s="145">
        <f t="shared" si="46"/>
        <v>0</v>
      </c>
      <c r="AH42" s="143">
        <f>'Прочие расходы '!$AH42</f>
        <v>0</v>
      </c>
      <c r="AI42" s="144"/>
      <c r="AJ42" s="145">
        <f t="shared" si="47"/>
        <v>0</v>
      </c>
      <c r="AK42" s="143">
        <f>'Прочие расходы '!$AK42</f>
        <v>0</v>
      </c>
      <c r="AL42" s="144"/>
      <c r="AM42" s="145">
        <f t="shared" si="48"/>
        <v>0</v>
      </c>
      <c r="AN42" s="143">
        <f>'Прочие расходы '!$AN42</f>
        <v>0</v>
      </c>
      <c r="AO42" s="144"/>
      <c r="AP42" s="145">
        <f t="shared" si="49"/>
        <v>0</v>
      </c>
      <c r="AQ42" s="213">
        <f t="shared" si="12"/>
        <v>0</v>
      </c>
      <c r="AR42" s="214">
        <f t="shared" si="12"/>
        <v>0</v>
      </c>
      <c r="AS42" s="215">
        <f t="shared" si="12"/>
        <v>0</v>
      </c>
    </row>
    <row r="43" spans="1:215" ht="12.75" customHeight="1" thickBot="1" x14ac:dyDescent="0.25">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216"/>
      <c r="AR43" s="216"/>
      <c r="AS43" s="216"/>
    </row>
    <row r="44" spans="1:215" s="146" customFormat="1" x14ac:dyDescent="0.2">
      <c r="A44" s="193" t="s">
        <v>68</v>
      </c>
      <c r="B44" s="123"/>
      <c r="C44" s="123"/>
      <c r="D44" s="123"/>
      <c r="E44" s="123"/>
      <c r="F44" s="125"/>
      <c r="G44" s="134" t="e">
        <f>G45+G110+G171+G183+G191+G198+G206</f>
        <v>#DIV/0!</v>
      </c>
      <c r="H44" s="135">
        <f>H45+H110+H171+H183+H191+H198+H206</f>
        <v>0</v>
      </c>
      <c r="I44" s="136" t="e">
        <f t="shared" ref="I44:I87" si="50">G44-H44</f>
        <v>#DIV/0!</v>
      </c>
      <c r="J44" s="134" t="e">
        <f>J45+J110+J171+J183+J191+J198+J206</f>
        <v>#DIV/0!</v>
      </c>
      <c r="K44" s="135">
        <f>K45+K110+K171+K183+K191+K198+K206</f>
        <v>0</v>
      </c>
      <c r="L44" s="136" t="e">
        <f t="shared" ref="L44:L84" si="51">J44-K44</f>
        <v>#DIV/0!</v>
      </c>
      <c r="M44" s="134" t="e">
        <f>M45+M110+M171+M183+M191+M198+M206</f>
        <v>#DIV/0!</v>
      </c>
      <c r="N44" s="135">
        <f>N45+N110+N171+N183+N191+N198+N206</f>
        <v>0</v>
      </c>
      <c r="O44" s="136" t="e">
        <f t="shared" ref="O44:O84" si="52">M44-N44</f>
        <v>#DIV/0!</v>
      </c>
      <c r="P44" s="134" t="e">
        <f>P45+P110+P171+P183+P191+P198+P206</f>
        <v>#DIV/0!</v>
      </c>
      <c r="Q44" s="135">
        <f>Q45+Q110+Q171+Q183+Q191+Q198+Q206</f>
        <v>0</v>
      </c>
      <c r="R44" s="136" t="e">
        <f t="shared" ref="R44:R84" si="53">P44-Q44</f>
        <v>#DIV/0!</v>
      </c>
      <c r="S44" s="134" t="e">
        <f>S45+S110+S171+S183+S191+S198+S206</f>
        <v>#DIV/0!</v>
      </c>
      <c r="T44" s="135">
        <f>T45+T110+T171+T183+T191+T198+T206</f>
        <v>0</v>
      </c>
      <c r="U44" s="136" t="e">
        <f t="shared" ref="U44:U84" si="54">S44-T44</f>
        <v>#DIV/0!</v>
      </c>
      <c r="V44" s="134" t="e">
        <f>V45+V110+V171+V183+V191+V198+V206</f>
        <v>#DIV/0!</v>
      </c>
      <c r="W44" s="135">
        <f>W45+W110+W171+W183+W191+W198+W206</f>
        <v>0</v>
      </c>
      <c r="X44" s="136" t="e">
        <f t="shared" ref="X44:X84" si="55">V44-W44</f>
        <v>#DIV/0!</v>
      </c>
      <c r="Y44" s="134" t="e">
        <f>Y45+Y110+Y171+Y183+Y191+Y198+Y206</f>
        <v>#DIV/0!</v>
      </c>
      <c r="Z44" s="135">
        <f>Z45+Z110+Z171+Z183+Z191+Z198+Z206</f>
        <v>0</v>
      </c>
      <c r="AA44" s="136" t="e">
        <f t="shared" ref="AA44:AA84" si="56">Y44-Z44</f>
        <v>#DIV/0!</v>
      </c>
      <c r="AB44" s="134" t="e">
        <f>AB45+AB110+AB171+AB183+AB191+AB198+AB206</f>
        <v>#DIV/0!</v>
      </c>
      <c r="AC44" s="135">
        <f>AC45+AC110+AC171+AC183+AC191+AC198+AC206</f>
        <v>0</v>
      </c>
      <c r="AD44" s="136" t="e">
        <f t="shared" ref="AD44:AD84" si="57">AB44-AC44</f>
        <v>#DIV/0!</v>
      </c>
      <c r="AE44" s="134" t="e">
        <f>AE45+AE110+AE171+AE183+AE191+AE198+AE206</f>
        <v>#DIV/0!</v>
      </c>
      <c r="AF44" s="135">
        <f>AF45+AF110+AF171+AF183+AF191+AF198+AF206</f>
        <v>0</v>
      </c>
      <c r="AG44" s="136" t="e">
        <f t="shared" ref="AG44:AG84" si="58">AE44-AF44</f>
        <v>#DIV/0!</v>
      </c>
      <c r="AH44" s="134" t="e">
        <f>AH45+AH110+AH171+AH183+AH191+AH198+AH206</f>
        <v>#DIV/0!</v>
      </c>
      <c r="AI44" s="135">
        <f>AI45+AI110+AI171+AI183+AI191+AI198+AI206</f>
        <v>0</v>
      </c>
      <c r="AJ44" s="136" t="e">
        <f t="shared" ref="AJ44:AJ84" si="59">AH44-AI44</f>
        <v>#DIV/0!</v>
      </c>
      <c r="AK44" s="134" t="e">
        <f>AK45+AK110+AK171+AK183+AK191+AK198+AK206</f>
        <v>#DIV/0!</v>
      </c>
      <c r="AL44" s="135">
        <f>AL45+AL110+AL171+AL183+AL191+AL198+AL206</f>
        <v>0</v>
      </c>
      <c r="AM44" s="136" t="e">
        <f t="shared" ref="AM44:AM84" si="60">AK44-AL44</f>
        <v>#DIV/0!</v>
      </c>
      <c r="AN44" s="134" t="e">
        <f>AN45+AN110+AN171+AN183+AN191+AN198+AN206</f>
        <v>#DIV/0!</v>
      </c>
      <c r="AO44" s="135">
        <f>AO45+AO110+AO171+AO183+AO191+AO198+AO206</f>
        <v>0</v>
      </c>
      <c r="AP44" s="136" t="e">
        <f t="shared" ref="AP44:AP84" si="61">AN44-AO44</f>
        <v>#DIV/0!</v>
      </c>
      <c r="AQ44" s="217" t="e">
        <f t="shared" ref="AQ44:AS44" si="62">G44+J44+M44+P44+S44+V44+Y44+AB44+AE44+AH44+AK44+AN44</f>
        <v>#DIV/0!</v>
      </c>
      <c r="AR44" s="218">
        <f t="shared" si="62"/>
        <v>0</v>
      </c>
      <c r="AS44" s="219" t="e">
        <f t="shared" si="62"/>
        <v>#DIV/0!</v>
      </c>
      <c r="AU44" s="326"/>
    </row>
    <row r="45" spans="1:215" s="146" customFormat="1" x14ac:dyDescent="0.2">
      <c r="A45" s="194"/>
      <c r="B45" s="146" t="s">
        <v>50</v>
      </c>
      <c r="C45" s="124"/>
      <c r="D45" s="124"/>
      <c r="E45" s="124"/>
      <c r="F45" s="126"/>
      <c r="G45" s="34" t="e">
        <f>G47+G57+G60+G63+G67+G72+G75+G81+G82+G104</f>
        <v>#DIV/0!</v>
      </c>
      <c r="H45" s="147">
        <f>H47+H57+H60+H63+H67+H72+H75+H81+H82+H104</f>
        <v>0</v>
      </c>
      <c r="I45" s="137" t="e">
        <f t="shared" si="50"/>
        <v>#DIV/0!</v>
      </c>
      <c r="J45" s="34" t="e">
        <f>J47+J57+J60+J63+J67+J72+J75+J81+J82+J104</f>
        <v>#DIV/0!</v>
      </c>
      <c r="K45" s="147">
        <f>K47+K57+K60+K63+K67+K72+K75+K81+K82+K104</f>
        <v>0</v>
      </c>
      <c r="L45" s="137" t="e">
        <f t="shared" si="51"/>
        <v>#DIV/0!</v>
      </c>
      <c r="M45" s="34" t="e">
        <f>M47+M57+M60+M63+M67+M72+M75+M81+M82+M104</f>
        <v>#DIV/0!</v>
      </c>
      <c r="N45" s="147">
        <f>N47+N57+N60+N63+N67+N72+N75+N81+N82+N104</f>
        <v>0</v>
      </c>
      <c r="O45" s="137" t="e">
        <f t="shared" si="52"/>
        <v>#DIV/0!</v>
      </c>
      <c r="P45" s="34" t="e">
        <f>P47+P57+P60+P63+P67+P72+P75+P81+P82+P104</f>
        <v>#DIV/0!</v>
      </c>
      <c r="Q45" s="147">
        <f>Q47+Q57+Q60+Q63+Q67+Q72+Q75+Q81+Q82+Q104</f>
        <v>0</v>
      </c>
      <c r="R45" s="137" t="e">
        <f t="shared" si="53"/>
        <v>#DIV/0!</v>
      </c>
      <c r="S45" s="34" t="e">
        <f>S47+S57+S60+S63+S67+S72+S75+S81+S82+S104</f>
        <v>#DIV/0!</v>
      </c>
      <c r="T45" s="147">
        <f>T47+T57+T60+T63+T67+T72+T75+T81+T82+T104</f>
        <v>0</v>
      </c>
      <c r="U45" s="137" t="e">
        <f t="shared" si="54"/>
        <v>#DIV/0!</v>
      </c>
      <c r="V45" s="34" t="e">
        <f>V47+V57+V60+V63+V67+V72+V75+V81+V82+V104</f>
        <v>#DIV/0!</v>
      </c>
      <c r="W45" s="147">
        <f>W47+W57+W60+W63+W67+W72+W75+W81+W82+W104</f>
        <v>0</v>
      </c>
      <c r="X45" s="137" t="e">
        <f t="shared" si="55"/>
        <v>#DIV/0!</v>
      </c>
      <c r="Y45" s="34" t="e">
        <f>Y47+Y57+Y60+Y63+Y67+Y72+Y75+Y81+Y82+Y104</f>
        <v>#DIV/0!</v>
      </c>
      <c r="Z45" s="147">
        <f>Z47+Z57+Z60+Z63+Z67+Z72+Z75+Z81+Z82+Z104</f>
        <v>0</v>
      </c>
      <c r="AA45" s="137" t="e">
        <f t="shared" si="56"/>
        <v>#DIV/0!</v>
      </c>
      <c r="AB45" s="34" t="e">
        <f>AB47+AB57+AB60+AB63+AB67+AB72+AB75+AB81+AB82+AB104</f>
        <v>#DIV/0!</v>
      </c>
      <c r="AC45" s="147">
        <f>AC47+AC57+AC60+AC63+AC67+AC72+AC75+AC81+AC82+AC104</f>
        <v>0</v>
      </c>
      <c r="AD45" s="137" t="e">
        <f t="shared" si="57"/>
        <v>#DIV/0!</v>
      </c>
      <c r="AE45" s="34" t="e">
        <f>AE47+AE57+AE60+AE63+AE67+AE72+AE75+AE81+AE82+AE104</f>
        <v>#DIV/0!</v>
      </c>
      <c r="AF45" s="147">
        <f>AF47+AF57+AF60+AF63+AF67+AF72+AF75+AF81+AF82+AF104</f>
        <v>0</v>
      </c>
      <c r="AG45" s="137" t="e">
        <f t="shared" si="58"/>
        <v>#DIV/0!</v>
      </c>
      <c r="AH45" s="34" t="e">
        <f>AH47+AH57+AH60+AH63+AH67+AH72+AH75+AH81+AH82+AH104</f>
        <v>#DIV/0!</v>
      </c>
      <c r="AI45" s="147">
        <f>AI47+AI57+AI60+AI63+AI67+AI72+AI75+AI81+AI82+AI104</f>
        <v>0</v>
      </c>
      <c r="AJ45" s="137" t="e">
        <f t="shared" si="59"/>
        <v>#DIV/0!</v>
      </c>
      <c r="AK45" s="34" t="e">
        <f>AK47+AK57+AK60+AK63+AK67+AK72+AK75+AK81+AK82+AK104</f>
        <v>#DIV/0!</v>
      </c>
      <c r="AL45" s="147">
        <f>AL47+AL57+AL60+AL63+AL67+AL72+AL75+AL81+AL82+AL104</f>
        <v>0</v>
      </c>
      <c r="AM45" s="137" t="e">
        <f t="shared" si="60"/>
        <v>#DIV/0!</v>
      </c>
      <c r="AN45" s="34" t="e">
        <f>AN47+AN57+AN60+AN63+AN67+AN72+AN75+AN81+AN82+AN104</f>
        <v>#DIV/0!</v>
      </c>
      <c r="AO45" s="147">
        <f>AO47+AO57+AO60+AO63+AO67+AO72+AO75+AO81+AO82+AO104</f>
        <v>0</v>
      </c>
      <c r="AP45" s="137" t="e">
        <f t="shared" si="61"/>
        <v>#DIV/0!</v>
      </c>
      <c r="AQ45" s="207" t="e">
        <f t="shared" ref="AQ45:AQ108" si="63">G45+J45+M45+P45+S45+V45+Y45+AB45+AE45+AH45+AK45+AN45</f>
        <v>#DIV/0!</v>
      </c>
      <c r="AR45" s="208">
        <f t="shared" ref="AR45:AR108" si="64">H45+K45+N45+Q45+T45+W45+Z45+AC45+AF45+AI45+AL45+AO45</f>
        <v>0</v>
      </c>
      <c r="AS45" s="209" t="e">
        <f t="shared" ref="AS45:AS108" si="65">I45+L45+O45+R45+U45+X45+AA45+AD45+AG45+AJ45+AM45+AP45</f>
        <v>#DIV/0!</v>
      </c>
      <c r="AU45" s="326"/>
    </row>
    <row r="46" spans="1:215" x14ac:dyDescent="0.2">
      <c r="A46" s="194"/>
      <c r="C46" s="154"/>
      <c r="D46" s="154"/>
      <c r="E46" s="154"/>
      <c r="F46" s="155"/>
      <c r="G46" s="143"/>
      <c r="H46" s="144"/>
      <c r="I46" s="145">
        <f t="shared" si="50"/>
        <v>0</v>
      </c>
      <c r="J46" s="143"/>
      <c r="K46" s="144"/>
      <c r="L46" s="145">
        <f t="shared" si="51"/>
        <v>0</v>
      </c>
      <c r="M46" s="143"/>
      <c r="N46" s="144"/>
      <c r="O46" s="145">
        <f t="shared" si="52"/>
        <v>0</v>
      </c>
      <c r="P46" s="143"/>
      <c r="Q46" s="144"/>
      <c r="R46" s="145">
        <f t="shared" si="53"/>
        <v>0</v>
      </c>
      <c r="S46" s="143"/>
      <c r="T46" s="144"/>
      <c r="U46" s="145">
        <f t="shared" si="54"/>
        <v>0</v>
      </c>
      <c r="V46" s="143"/>
      <c r="W46" s="144"/>
      <c r="X46" s="145">
        <f t="shared" si="55"/>
        <v>0</v>
      </c>
      <c r="Y46" s="143"/>
      <c r="Z46" s="144"/>
      <c r="AA46" s="145">
        <f t="shared" si="56"/>
        <v>0</v>
      </c>
      <c r="AB46" s="143"/>
      <c r="AC46" s="144"/>
      <c r="AD46" s="145">
        <f t="shared" si="57"/>
        <v>0</v>
      </c>
      <c r="AE46" s="143"/>
      <c r="AF46" s="144"/>
      <c r="AG46" s="145">
        <f t="shared" si="58"/>
        <v>0</v>
      </c>
      <c r="AH46" s="143"/>
      <c r="AI46" s="144"/>
      <c r="AJ46" s="145">
        <f t="shared" si="59"/>
        <v>0</v>
      </c>
      <c r="AK46" s="143"/>
      <c r="AL46" s="144"/>
      <c r="AM46" s="145">
        <f t="shared" si="60"/>
        <v>0</v>
      </c>
      <c r="AN46" s="143"/>
      <c r="AO46" s="144"/>
      <c r="AP46" s="145">
        <f t="shared" si="61"/>
        <v>0</v>
      </c>
      <c r="AQ46" s="210">
        <f t="shared" si="63"/>
        <v>0</v>
      </c>
      <c r="AR46" s="211">
        <f t="shared" si="64"/>
        <v>0</v>
      </c>
      <c r="AS46" s="212">
        <f t="shared" si="65"/>
        <v>0</v>
      </c>
      <c r="AV46" s="307"/>
    </row>
    <row r="47" spans="1:215" x14ac:dyDescent="0.2">
      <c r="A47" s="194"/>
      <c r="C47" s="156" t="s">
        <v>40</v>
      </c>
      <c r="D47" s="157"/>
      <c r="E47" s="157"/>
      <c r="F47" s="158"/>
      <c r="G47" s="34" t="e">
        <f>G48+G49+G50+G55+G56</f>
        <v>#DIV/0!</v>
      </c>
      <c r="H47" s="147">
        <f>H48+H49+H50+H55+H56</f>
        <v>0</v>
      </c>
      <c r="I47" s="137" t="e">
        <f t="shared" si="50"/>
        <v>#DIV/0!</v>
      </c>
      <c r="J47" s="34" t="e">
        <f>J48+J49+J50+J55+J56</f>
        <v>#DIV/0!</v>
      </c>
      <c r="K47" s="147">
        <f>K48+K49+K50+K55+K56</f>
        <v>0</v>
      </c>
      <c r="L47" s="137" t="e">
        <f t="shared" si="51"/>
        <v>#DIV/0!</v>
      </c>
      <c r="M47" s="34" t="e">
        <f>M48+M49+M50+M55+M56</f>
        <v>#DIV/0!</v>
      </c>
      <c r="N47" s="147">
        <f>N48+N49+N50+N55+N56</f>
        <v>0</v>
      </c>
      <c r="O47" s="137" t="e">
        <f t="shared" si="52"/>
        <v>#DIV/0!</v>
      </c>
      <c r="P47" s="34" t="e">
        <f>P48+P49+P50+P55+P56</f>
        <v>#DIV/0!</v>
      </c>
      <c r="Q47" s="147">
        <f>Q48+Q49+Q50+Q55+Q56</f>
        <v>0</v>
      </c>
      <c r="R47" s="137" t="e">
        <f t="shared" si="53"/>
        <v>#DIV/0!</v>
      </c>
      <c r="S47" s="34" t="e">
        <f>S48+S49+S50+S55+S56</f>
        <v>#DIV/0!</v>
      </c>
      <c r="T47" s="147">
        <f>T48+T49+T50+T55+T56</f>
        <v>0</v>
      </c>
      <c r="U47" s="137" t="e">
        <f t="shared" si="54"/>
        <v>#DIV/0!</v>
      </c>
      <c r="V47" s="34" t="e">
        <f>V48+V49+V50+V55+V56</f>
        <v>#DIV/0!</v>
      </c>
      <c r="W47" s="147">
        <f>W48+W49+W50+W55+W56</f>
        <v>0</v>
      </c>
      <c r="X47" s="137" t="e">
        <f t="shared" si="55"/>
        <v>#DIV/0!</v>
      </c>
      <c r="Y47" s="34" t="e">
        <f>Y48+Y49+Y50+Y55+Y56</f>
        <v>#DIV/0!</v>
      </c>
      <c r="Z47" s="147">
        <f>Z48+Z49+Z50+Z55+Z56</f>
        <v>0</v>
      </c>
      <c r="AA47" s="137" t="e">
        <f t="shared" si="56"/>
        <v>#DIV/0!</v>
      </c>
      <c r="AB47" s="34" t="e">
        <f>AB48+AB49+AB50+AB55+AB56</f>
        <v>#DIV/0!</v>
      </c>
      <c r="AC47" s="147">
        <f>AC48+AC49+AC50+AC55+AC56</f>
        <v>0</v>
      </c>
      <c r="AD47" s="137" t="e">
        <f t="shared" si="57"/>
        <v>#DIV/0!</v>
      </c>
      <c r="AE47" s="34" t="e">
        <f>AE48+AE49+AE50+AE55+AE56</f>
        <v>#DIV/0!</v>
      </c>
      <c r="AF47" s="147">
        <f>AF48+AF49+AF50+AF55+AF56</f>
        <v>0</v>
      </c>
      <c r="AG47" s="137" t="e">
        <f t="shared" si="58"/>
        <v>#DIV/0!</v>
      </c>
      <c r="AH47" s="34" t="e">
        <f>AH48+AH49+AH50+AH55+AH56</f>
        <v>#DIV/0!</v>
      </c>
      <c r="AI47" s="147">
        <f>AI48+AI49+AI50+AI55+AI56</f>
        <v>0</v>
      </c>
      <c r="AJ47" s="137" t="e">
        <f t="shared" si="59"/>
        <v>#DIV/0!</v>
      </c>
      <c r="AK47" s="34" t="e">
        <f>AK48+AK49+AK50+AK55+AK56</f>
        <v>#DIV/0!</v>
      </c>
      <c r="AL47" s="147">
        <f>AL48+AL49+AL50+AL55+AL56</f>
        <v>0</v>
      </c>
      <c r="AM47" s="137" t="e">
        <f t="shared" si="60"/>
        <v>#DIV/0!</v>
      </c>
      <c r="AN47" s="34" t="e">
        <f>AN48+AN49+AN50+AN55+AN56</f>
        <v>#DIV/0!</v>
      </c>
      <c r="AO47" s="147">
        <f>AO48+AO49+AO50+AO55+AO56</f>
        <v>0</v>
      </c>
      <c r="AP47" s="137" t="e">
        <f t="shared" si="61"/>
        <v>#DIV/0!</v>
      </c>
      <c r="AQ47" s="207" t="e">
        <f t="shared" si="63"/>
        <v>#DIV/0!</v>
      </c>
      <c r="AR47" s="208">
        <f t="shared" si="64"/>
        <v>0</v>
      </c>
      <c r="AS47" s="209" t="e">
        <f t="shared" si="65"/>
        <v>#DIV/0!</v>
      </c>
      <c r="AT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c r="CA47" s="146"/>
      <c r="CB47" s="146"/>
      <c r="CC47" s="146"/>
      <c r="CD47" s="146"/>
      <c r="CE47" s="146"/>
      <c r="CF47" s="146"/>
      <c r="CG47" s="146"/>
      <c r="CH47" s="146"/>
      <c r="CI47" s="146"/>
      <c r="CJ47" s="146"/>
      <c r="CK47" s="146"/>
      <c r="CL47" s="146"/>
      <c r="CM47" s="146"/>
      <c r="CN47" s="146"/>
      <c r="CO47" s="146"/>
      <c r="CP47" s="146"/>
      <c r="CQ47" s="146"/>
      <c r="CR47" s="146"/>
      <c r="CS47" s="146"/>
      <c r="CT47" s="146"/>
      <c r="CU47" s="146"/>
      <c r="CV47" s="146"/>
      <c r="CW47" s="146"/>
      <c r="CX47" s="146"/>
      <c r="CY47" s="146"/>
      <c r="CZ47" s="146"/>
      <c r="DA47" s="146"/>
      <c r="DB47" s="146"/>
      <c r="DC47" s="146"/>
      <c r="DD47" s="146"/>
      <c r="DE47" s="146"/>
      <c r="DF47" s="146"/>
      <c r="DG47" s="146"/>
      <c r="DH47" s="146"/>
      <c r="DI47" s="146"/>
      <c r="DJ47" s="146"/>
      <c r="DK47" s="146"/>
      <c r="DL47" s="146"/>
      <c r="DM47" s="146"/>
      <c r="DN47" s="146"/>
      <c r="DO47" s="146"/>
      <c r="DP47" s="146"/>
      <c r="DQ47" s="146"/>
      <c r="DR47" s="146"/>
      <c r="DS47" s="146"/>
      <c r="DT47" s="146"/>
      <c r="DU47" s="146"/>
      <c r="DV47" s="146"/>
      <c r="DW47" s="146"/>
      <c r="DX47" s="146"/>
      <c r="DY47" s="146"/>
      <c r="DZ47" s="146"/>
      <c r="EA47" s="146"/>
      <c r="EB47" s="146"/>
      <c r="EC47" s="146"/>
      <c r="ED47" s="146"/>
      <c r="EE47" s="146"/>
      <c r="EF47" s="146"/>
      <c r="EG47" s="146"/>
      <c r="EH47" s="146"/>
      <c r="EI47" s="146"/>
      <c r="EJ47" s="146"/>
      <c r="EK47" s="146"/>
      <c r="EL47" s="146"/>
      <c r="EM47" s="146"/>
      <c r="EN47" s="146"/>
      <c r="EO47" s="146"/>
      <c r="EP47" s="146"/>
      <c r="EQ47" s="146"/>
      <c r="ER47" s="146"/>
      <c r="ES47" s="146"/>
      <c r="ET47" s="146"/>
      <c r="EU47" s="146"/>
      <c r="EV47" s="146"/>
      <c r="EW47" s="146"/>
      <c r="EX47" s="146"/>
      <c r="EY47" s="146"/>
      <c r="EZ47" s="146"/>
      <c r="FA47" s="146"/>
      <c r="FB47" s="146"/>
      <c r="FC47" s="146"/>
      <c r="FD47" s="146"/>
      <c r="FE47" s="146"/>
      <c r="FF47" s="146"/>
      <c r="FG47" s="146"/>
      <c r="FH47" s="146"/>
      <c r="FI47" s="146"/>
      <c r="FJ47" s="146"/>
      <c r="FK47" s="146"/>
      <c r="FL47" s="146"/>
      <c r="FM47" s="146"/>
      <c r="FN47" s="146"/>
      <c r="FO47" s="146"/>
      <c r="FP47" s="146"/>
      <c r="FQ47" s="146"/>
      <c r="FR47" s="146"/>
      <c r="FS47" s="146"/>
      <c r="FT47" s="146"/>
      <c r="FU47" s="146"/>
      <c r="FV47" s="146"/>
      <c r="FW47" s="146"/>
      <c r="FX47" s="146"/>
      <c r="FY47" s="146"/>
      <c r="FZ47" s="146"/>
      <c r="GA47" s="146"/>
      <c r="GB47" s="146"/>
      <c r="GC47" s="146"/>
      <c r="GD47" s="146"/>
      <c r="GE47" s="146"/>
      <c r="GF47" s="146"/>
      <c r="GG47" s="146"/>
      <c r="GH47" s="146"/>
      <c r="GI47" s="146"/>
      <c r="GJ47" s="146"/>
      <c r="GK47" s="146"/>
      <c r="GL47" s="146"/>
      <c r="GM47" s="146"/>
      <c r="GN47" s="146"/>
      <c r="GO47" s="146"/>
      <c r="GP47" s="146"/>
      <c r="GQ47" s="146"/>
      <c r="GR47" s="146"/>
      <c r="GS47" s="146"/>
      <c r="GT47" s="146"/>
      <c r="GU47" s="146"/>
      <c r="GV47" s="146"/>
      <c r="GW47" s="146"/>
      <c r="GX47" s="146"/>
      <c r="GY47" s="146"/>
      <c r="GZ47" s="146"/>
      <c r="HA47" s="146"/>
      <c r="HB47" s="146"/>
      <c r="HC47" s="146"/>
      <c r="HD47" s="146"/>
      <c r="HE47" s="146"/>
      <c r="HF47" s="146"/>
      <c r="HG47" s="146"/>
    </row>
    <row r="48" spans="1:215" x14ac:dyDescent="0.2">
      <c r="A48" s="194" t="s">
        <v>274</v>
      </c>
      <c r="C48" s="160"/>
      <c r="D48" s="160" t="s">
        <v>41</v>
      </c>
      <c r="F48" s="126"/>
      <c r="G48" s="143" t="e">
        <f>'ЗП админ персонал'!$F$6</f>
        <v>#DIV/0!</v>
      </c>
      <c r="H48" s="144"/>
      <c r="I48" s="145" t="e">
        <f t="shared" si="50"/>
        <v>#DIV/0!</v>
      </c>
      <c r="J48" s="143" t="e">
        <f>'ЗП админ персонал'!$L$6</f>
        <v>#DIV/0!</v>
      </c>
      <c r="K48" s="144"/>
      <c r="L48" s="145" t="e">
        <f t="shared" si="51"/>
        <v>#DIV/0!</v>
      </c>
      <c r="M48" s="143" t="e">
        <f>'ЗП админ персонал'!$R$6</f>
        <v>#DIV/0!</v>
      </c>
      <c r="N48" s="144"/>
      <c r="O48" s="145" t="e">
        <f t="shared" si="52"/>
        <v>#DIV/0!</v>
      </c>
      <c r="P48" s="143" t="e">
        <f>'ЗП админ персонал'!$X$6</f>
        <v>#DIV/0!</v>
      </c>
      <c r="Q48" s="144"/>
      <c r="R48" s="145" t="e">
        <f t="shared" si="53"/>
        <v>#DIV/0!</v>
      </c>
      <c r="S48" s="143" t="e">
        <f>'ЗП админ персонал'!$AD$6</f>
        <v>#DIV/0!</v>
      </c>
      <c r="T48" s="144"/>
      <c r="U48" s="145" t="e">
        <f t="shared" si="54"/>
        <v>#DIV/0!</v>
      </c>
      <c r="V48" s="143" t="e">
        <f>'ЗП админ персонал'!$AJ$6</f>
        <v>#DIV/0!</v>
      </c>
      <c r="W48" s="144"/>
      <c r="X48" s="145" t="e">
        <f t="shared" si="55"/>
        <v>#DIV/0!</v>
      </c>
      <c r="Y48" s="143" t="e">
        <f>'ЗП админ персонал'!$AP$6</f>
        <v>#DIV/0!</v>
      </c>
      <c r="Z48" s="144"/>
      <c r="AA48" s="145" t="e">
        <f t="shared" si="56"/>
        <v>#DIV/0!</v>
      </c>
      <c r="AB48" s="143" t="e">
        <f>'ЗП админ персонал'!$AV$6</f>
        <v>#DIV/0!</v>
      </c>
      <c r="AC48" s="144"/>
      <c r="AD48" s="145" t="e">
        <f t="shared" si="57"/>
        <v>#DIV/0!</v>
      </c>
      <c r="AE48" s="143" t="e">
        <f>'ЗП админ персонал'!$BB$6</f>
        <v>#DIV/0!</v>
      </c>
      <c r="AF48" s="144"/>
      <c r="AG48" s="145" t="e">
        <f t="shared" si="58"/>
        <v>#DIV/0!</v>
      </c>
      <c r="AH48" s="143" t="e">
        <f>'ЗП админ персонал'!$BH$6</f>
        <v>#DIV/0!</v>
      </c>
      <c r="AI48" s="144"/>
      <c r="AJ48" s="145" t="e">
        <f t="shared" si="59"/>
        <v>#DIV/0!</v>
      </c>
      <c r="AK48" s="143" t="e">
        <f>'ЗП админ персонал'!$BN$6</f>
        <v>#DIV/0!</v>
      </c>
      <c r="AL48" s="144"/>
      <c r="AM48" s="145" t="e">
        <f t="shared" si="60"/>
        <v>#DIV/0!</v>
      </c>
      <c r="AN48" s="143" t="e">
        <f>'ЗП админ персонал'!$BT$6</f>
        <v>#DIV/0!</v>
      </c>
      <c r="AO48" s="144"/>
      <c r="AP48" s="145" t="e">
        <f t="shared" si="61"/>
        <v>#DIV/0!</v>
      </c>
      <c r="AQ48" s="210" t="e">
        <f t="shared" si="63"/>
        <v>#DIV/0!</v>
      </c>
      <c r="AR48" s="211">
        <f t="shared" si="64"/>
        <v>0</v>
      </c>
      <c r="AS48" s="212" t="e">
        <f t="shared" si="65"/>
        <v>#DIV/0!</v>
      </c>
    </row>
    <row r="49" spans="1:47" x14ac:dyDescent="0.2">
      <c r="A49" s="194" t="s">
        <v>274</v>
      </c>
      <c r="C49" s="160"/>
      <c r="D49" s="160" t="s">
        <v>42</v>
      </c>
      <c r="F49" s="126"/>
      <c r="G49" s="143" t="e">
        <f>'ЗП админ персонал'!$G$6</f>
        <v>#DIV/0!</v>
      </c>
      <c r="H49" s="144"/>
      <c r="I49" s="145" t="e">
        <f t="shared" si="50"/>
        <v>#DIV/0!</v>
      </c>
      <c r="J49" s="143" t="e">
        <f>'ЗП админ персонал'!$M$6</f>
        <v>#DIV/0!</v>
      </c>
      <c r="K49" s="144"/>
      <c r="L49" s="145" t="e">
        <f t="shared" si="51"/>
        <v>#DIV/0!</v>
      </c>
      <c r="M49" s="143" t="e">
        <f>'ЗП админ персонал'!$S$6</f>
        <v>#DIV/0!</v>
      </c>
      <c r="N49" s="144"/>
      <c r="O49" s="145" t="e">
        <f t="shared" si="52"/>
        <v>#DIV/0!</v>
      </c>
      <c r="P49" s="143" t="e">
        <f>'ЗП админ персонал'!$Y$6</f>
        <v>#DIV/0!</v>
      </c>
      <c r="Q49" s="144"/>
      <c r="R49" s="145" t="e">
        <f t="shared" si="53"/>
        <v>#DIV/0!</v>
      </c>
      <c r="S49" s="143" t="e">
        <f>'ЗП админ персонал'!$AE$6</f>
        <v>#DIV/0!</v>
      </c>
      <c r="T49" s="144"/>
      <c r="U49" s="145" t="e">
        <f t="shared" si="54"/>
        <v>#DIV/0!</v>
      </c>
      <c r="V49" s="143" t="e">
        <f>'ЗП админ персонал'!$AK$6</f>
        <v>#DIV/0!</v>
      </c>
      <c r="W49" s="144"/>
      <c r="X49" s="145" t="e">
        <f t="shared" si="55"/>
        <v>#DIV/0!</v>
      </c>
      <c r="Y49" s="143" t="e">
        <f>'ЗП админ персонал'!$AQ$6</f>
        <v>#DIV/0!</v>
      </c>
      <c r="Z49" s="144"/>
      <c r="AA49" s="145" t="e">
        <f t="shared" si="56"/>
        <v>#DIV/0!</v>
      </c>
      <c r="AB49" s="143" t="e">
        <f>'ЗП админ персонал'!$AW$6</f>
        <v>#DIV/0!</v>
      </c>
      <c r="AC49" s="144"/>
      <c r="AD49" s="145" t="e">
        <f t="shared" si="57"/>
        <v>#DIV/0!</v>
      </c>
      <c r="AE49" s="143" t="e">
        <f>'ЗП админ персонал'!$BC$6</f>
        <v>#DIV/0!</v>
      </c>
      <c r="AF49" s="144"/>
      <c r="AG49" s="145" t="e">
        <f t="shared" si="58"/>
        <v>#DIV/0!</v>
      </c>
      <c r="AH49" s="143" t="e">
        <f>'ЗП админ персонал'!$BI$6</f>
        <v>#DIV/0!</v>
      </c>
      <c r="AI49" s="144"/>
      <c r="AJ49" s="145" t="e">
        <f t="shared" si="59"/>
        <v>#DIV/0!</v>
      </c>
      <c r="AK49" s="143" t="e">
        <f>'ЗП админ персонал'!$BO$6</f>
        <v>#DIV/0!</v>
      </c>
      <c r="AL49" s="144"/>
      <c r="AM49" s="145" t="e">
        <f t="shared" si="60"/>
        <v>#DIV/0!</v>
      </c>
      <c r="AN49" s="143" t="e">
        <f>'ЗП админ персонал'!$BU$6</f>
        <v>#DIV/0!</v>
      </c>
      <c r="AO49" s="144"/>
      <c r="AP49" s="145" t="e">
        <f t="shared" si="61"/>
        <v>#DIV/0!</v>
      </c>
      <c r="AQ49" s="210" t="e">
        <f t="shared" si="63"/>
        <v>#DIV/0!</v>
      </c>
      <c r="AR49" s="211">
        <f t="shared" si="64"/>
        <v>0</v>
      </c>
      <c r="AS49" s="212" t="e">
        <f t="shared" si="65"/>
        <v>#DIV/0!</v>
      </c>
    </row>
    <row r="50" spans="1:47" x14ac:dyDescent="0.2">
      <c r="A50" s="194"/>
      <c r="C50" s="160"/>
      <c r="D50" s="160" t="s">
        <v>43</v>
      </c>
      <c r="F50" s="126"/>
      <c r="G50" s="144" t="e">
        <f>SUM(G51:G54)</f>
        <v>#DIV/0!</v>
      </c>
      <c r="H50" s="144">
        <f>SUM(H51:H54)</f>
        <v>0</v>
      </c>
      <c r="I50" s="145" t="e">
        <f>G50-H50</f>
        <v>#DIV/0!</v>
      </c>
      <c r="J50" s="144" t="e">
        <f>SUM(J51:J54)</f>
        <v>#DIV/0!</v>
      </c>
      <c r="K50" s="144">
        <f>SUM(K51:K54)</f>
        <v>0</v>
      </c>
      <c r="L50" s="145" t="e">
        <f t="shared" si="51"/>
        <v>#DIV/0!</v>
      </c>
      <c r="M50" s="144" t="e">
        <f>SUM(M51:M54)</f>
        <v>#DIV/0!</v>
      </c>
      <c r="N50" s="144">
        <f>SUM(N51:N54)</f>
        <v>0</v>
      </c>
      <c r="O50" s="145" t="e">
        <f t="shared" si="52"/>
        <v>#DIV/0!</v>
      </c>
      <c r="P50" s="144" t="e">
        <f>SUM(P51:P54)</f>
        <v>#DIV/0!</v>
      </c>
      <c r="Q50" s="144">
        <f>SUM(Q51:Q54)</f>
        <v>0</v>
      </c>
      <c r="R50" s="145" t="e">
        <f t="shared" si="53"/>
        <v>#DIV/0!</v>
      </c>
      <c r="S50" s="144" t="e">
        <f>SUM(S51:S54)</f>
        <v>#DIV/0!</v>
      </c>
      <c r="T50" s="144">
        <f>SUM(T51:T54)</f>
        <v>0</v>
      </c>
      <c r="U50" s="145" t="e">
        <f t="shared" si="54"/>
        <v>#DIV/0!</v>
      </c>
      <c r="V50" s="144" t="e">
        <f>SUM(V51:V54)</f>
        <v>#DIV/0!</v>
      </c>
      <c r="W50" s="144">
        <f>SUM(W51:W54)</f>
        <v>0</v>
      </c>
      <c r="X50" s="145" t="e">
        <f t="shared" si="55"/>
        <v>#DIV/0!</v>
      </c>
      <c r="Y50" s="144" t="e">
        <f>SUM(Y51:Y54)</f>
        <v>#DIV/0!</v>
      </c>
      <c r="Z50" s="144">
        <f>SUM(Z51:Z54)</f>
        <v>0</v>
      </c>
      <c r="AA50" s="145" t="e">
        <f t="shared" si="56"/>
        <v>#DIV/0!</v>
      </c>
      <c r="AB50" s="144" t="e">
        <f>SUM(AB51:AB54)</f>
        <v>#DIV/0!</v>
      </c>
      <c r="AC50" s="144">
        <f>SUM(AC51:AC54)</f>
        <v>0</v>
      </c>
      <c r="AD50" s="145" t="e">
        <f t="shared" si="57"/>
        <v>#DIV/0!</v>
      </c>
      <c r="AE50" s="144" t="e">
        <f>SUM(AE51:AE54)</f>
        <v>#DIV/0!</v>
      </c>
      <c r="AF50" s="144">
        <f>SUM(AF51:AF54)</f>
        <v>0</v>
      </c>
      <c r="AG50" s="145" t="e">
        <f t="shared" si="58"/>
        <v>#DIV/0!</v>
      </c>
      <c r="AH50" s="144" t="e">
        <f>SUM(AH51:AH54)</f>
        <v>#DIV/0!</v>
      </c>
      <c r="AI50" s="144">
        <f>SUM(AI51:AI54)</f>
        <v>0</v>
      </c>
      <c r="AJ50" s="145" t="e">
        <f t="shared" si="59"/>
        <v>#DIV/0!</v>
      </c>
      <c r="AK50" s="144" t="e">
        <f>SUM(AK51:AK54)</f>
        <v>#DIV/0!</v>
      </c>
      <c r="AL50" s="144">
        <f>SUM(AL51:AL54)</f>
        <v>0</v>
      </c>
      <c r="AM50" s="145" t="e">
        <f t="shared" si="60"/>
        <v>#DIV/0!</v>
      </c>
      <c r="AN50" s="144" t="e">
        <f>SUM(AN51:AN54)</f>
        <v>#DIV/0!</v>
      </c>
      <c r="AO50" s="144">
        <f>SUM(AO51:AO54)</f>
        <v>0</v>
      </c>
      <c r="AP50" s="145" t="e">
        <f t="shared" si="61"/>
        <v>#DIV/0!</v>
      </c>
      <c r="AQ50" s="210" t="e">
        <f t="shared" si="63"/>
        <v>#DIV/0!</v>
      </c>
      <c r="AR50" s="211">
        <f t="shared" si="64"/>
        <v>0</v>
      </c>
      <c r="AS50" s="212" t="e">
        <f t="shared" si="65"/>
        <v>#DIV/0!</v>
      </c>
    </row>
    <row r="51" spans="1:47" x14ac:dyDescent="0.2">
      <c r="A51" s="194"/>
      <c r="C51" s="160"/>
      <c r="D51" s="160"/>
      <c r="E51" s="124" t="s">
        <v>44</v>
      </c>
      <c r="F51" s="126"/>
      <c r="G51" s="143"/>
      <c r="H51" s="144"/>
      <c r="I51" s="145">
        <f t="shared" si="50"/>
        <v>0</v>
      </c>
      <c r="J51" s="143"/>
      <c r="K51" s="144"/>
      <c r="L51" s="145">
        <f t="shared" si="51"/>
        <v>0</v>
      </c>
      <c r="M51" s="143"/>
      <c r="N51" s="144"/>
      <c r="O51" s="145">
        <f t="shared" si="52"/>
        <v>0</v>
      </c>
      <c r="P51" s="143"/>
      <c r="Q51" s="144"/>
      <c r="R51" s="145">
        <f t="shared" si="53"/>
        <v>0</v>
      </c>
      <c r="S51" s="143"/>
      <c r="T51" s="144"/>
      <c r="U51" s="145">
        <f t="shared" si="54"/>
        <v>0</v>
      </c>
      <c r="V51" s="143"/>
      <c r="W51" s="144"/>
      <c r="X51" s="145">
        <f t="shared" si="55"/>
        <v>0</v>
      </c>
      <c r="Y51" s="143"/>
      <c r="Z51" s="144"/>
      <c r="AA51" s="145">
        <f t="shared" si="56"/>
        <v>0</v>
      </c>
      <c r="AB51" s="143"/>
      <c r="AC51" s="144"/>
      <c r="AD51" s="145">
        <f t="shared" si="57"/>
        <v>0</v>
      </c>
      <c r="AE51" s="143"/>
      <c r="AF51" s="144"/>
      <c r="AG51" s="145">
        <f t="shared" si="58"/>
        <v>0</v>
      </c>
      <c r="AH51" s="143"/>
      <c r="AI51" s="144"/>
      <c r="AJ51" s="145">
        <f t="shared" si="59"/>
        <v>0</v>
      </c>
      <c r="AK51" s="143"/>
      <c r="AL51" s="144"/>
      <c r="AM51" s="145">
        <f t="shared" si="60"/>
        <v>0</v>
      </c>
      <c r="AN51" s="143"/>
      <c r="AO51" s="144"/>
      <c r="AP51" s="145">
        <f t="shared" si="61"/>
        <v>0</v>
      </c>
      <c r="AQ51" s="210">
        <f t="shared" si="63"/>
        <v>0</v>
      </c>
      <c r="AR51" s="211">
        <f t="shared" si="64"/>
        <v>0</v>
      </c>
      <c r="AS51" s="212">
        <f t="shared" si="65"/>
        <v>0</v>
      </c>
    </row>
    <row r="52" spans="1:47" x14ac:dyDescent="0.2">
      <c r="A52" s="194" t="s">
        <v>274</v>
      </c>
      <c r="C52" s="160"/>
      <c r="D52" s="160"/>
      <c r="E52" s="124" t="s">
        <v>45</v>
      </c>
      <c r="F52" s="126"/>
      <c r="G52" s="143" t="e">
        <f>'ЗП админ персонал'!$F$87</f>
        <v>#DIV/0!</v>
      </c>
      <c r="H52" s="144"/>
      <c r="I52" s="145" t="e">
        <f t="shared" si="50"/>
        <v>#DIV/0!</v>
      </c>
      <c r="J52" s="143" t="e">
        <f>'ЗП админ персонал'!$L$87</f>
        <v>#DIV/0!</v>
      </c>
      <c r="K52" s="144"/>
      <c r="L52" s="145" t="e">
        <f t="shared" si="51"/>
        <v>#DIV/0!</v>
      </c>
      <c r="M52" s="143" t="e">
        <f>'ЗП админ персонал'!$R$87</f>
        <v>#DIV/0!</v>
      </c>
      <c r="N52" s="144"/>
      <c r="O52" s="145" t="e">
        <f t="shared" si="52"/>
        <v>#DIV/0!</v>
      </c>
      <c r="P52" s="143" t="e">
        <f>'ЗП админ персонал'!$X$87</f>
        <v>#DIV/0!</v>
      </c>
      <c r="Q52" s="144"/>
      <c r="R52" s="145" t="e">
        <f t="shared" si="53"/>
        <v>#DIV/0!</v>
      </c>
      <c r="S52" s="143" t="e">
        <f>'ЗП админ персонал'!$AD$87</f>
        <v>#DIV/0!</v>
      </c>
      <c r="T52" s="144"/>
      <c r="U52" s="145" t="e">
        <f t="shared" si="54"/>
        <v>#DIV/0!</v>
      </c>
      <c r="V52" s="143" t="e">
        <f>'ЗП админ персонал'!$AJ$87</f>
        <v>#DIV/0!</v>
      </c>
      <c r="W52" s="144"/>
      <c r="X52" s="145" t="e">
        <f t="shared" si="55"/>
        <v>#DIV/0!</v>
      </c>
      <c r="Y52" s="143" t="e">
        <f>'ЗП админ персонал'!$AP$87</f>
        <v>#DIV/0!</v>
      </c>
      <c r="Z52" s="144"/>
      <c r="AA52" s="145" t="e">
        <f t="shared" si="56"/>
        <v>#DIV/0!</v>
      </c>
      <c r="AB52" s="143" t="e">
        <f>'ЗП админ персонал'!$AV$87</f>
        <v>#DIV/0!</v>
      </c>
      <c r="AC52" s="144"/>
      <c r="AD52" s="145" t="e">
        <f t="shared" si="57"/>
        <v>#DIV/0!</v>
      </c>
      <c r="AE52" s="143" t="e">
        <f>'ЗП админ персонал'!$BB$87</f>
        <v>#DIV/0!</v>
      </c>
      <c r="AF52" s="144"/>
      <c r="AG52" s="145" t="e">
        <f t="shared" si="58"/>
        <v>#DIV/0!</v>
      </c>
      <c r="AH52" s="143" t="e">
        <f>'ЗП админ персонал'!$BH$87</f>
        <v>#DIV/0!</v>
      </c>
      <c r="AI52" s="144"/>
      <c r="AJ52" s="145" t="e">
        <f t="shared" si="59"/>
        <v>#DIV/0!</v>
      </c>
      <c r="AK52" s="143" t="e">
        <f>'ЗП админ персонал'!$BN$87</f>
        <v>#DIV/0!</v>
      </c>
      <c r="AL52" s="144"/>
      <c r="AM52" s="145" t="e">
        <f t="shared" si="60"/>
        <v>#DIV/0!</v>
      </c>
      <c r="AN52" s="143" t="e">
        <f>'ЗП админ персонал'!$BT$87</f>
        <v>#DIV/0!</v>
      </c>
      <c r="AO52" s="144"/>
      <c r="AP52" s="145" t="e">
        <f t="shared" si="61"/>
        <v>#DIV/0!</v>
      </c>
      <c r="AQ52" s="210" t="e">
        <f t="shared" si="63"/>
        <v>#DIV/0!</v>
      </c>
      <c r="AR52" s="211">
        <f t="shared" si="64"/>
        <v>0</v>
      </c>
      <c r="AS52" s="212" t="e">
        <f t="shared" si="65"/>
        <v>#DIV/0!</v>
      </c>
    </row>
    <row r="53" spans="1:47" x14ac:dyDescent="0.2">
      <c r="A53" s="194"/>
      <c r="C53" s="160"/>
      <c r="D53" s="160"/>
      <c r="E53" s="124" t="s">
        <v>46</v>
      </c>
      <c r="F53" s="126"/>
      <c r="G53" s="143"/>
      <c r="H53" s="144"/>
      <c r="I53" s="145">
        <f t="shared" si="50"/>
        <v>0</v>
      </c>
      <c r="J53" s="143"/>
      <c r="K53" s="144"/>
      <c r="L53" s="145">
        <f t="shared" si="51"/>
        <v>0</v>
      </c>
      <c r="M53" s="143"/>
      <c r="N53" s="144"/>
      <c r="O53" s="145">
        <f t="shared" si="52"/>
        <v>0</v>
      </c>
      <c r="P53" s="143"/>
      <c r="Q53" s="144"/>
      <c r="R53" s="145">
        <f t="shared" si="53"/>
        <v>0</v>
      </c>
      <c r="S53" s="143"/>
      <c r="T53" s="144"/>
      <c r="U53" s="145">
        <f t="shared" si="54"/>
        <v>0</v>
      </c>
      <c r="V53" s="143"/>
      <c r="W53" s="144"/>
      <c r="X53" s="145">
        <f t="shared" si="55"/>
        <v>0</v>
      </c>
      <c r="Y53" s="143"/>
      <c r="Z53" s="144"/>
      <c r="AA53" s="145">
        <f t="shared" si="56"/>
        <v>0</v>
      </c>
      <c r="AB53" s="143"/>
      <c r="AC53" s="144"/>
      <c r="AD53" s="145">
        <f t="shared" si="57"/>
        <v>0</v>
      </c>
      <c r="AE53" s="143"/>
      <c r="AF53" s="144"/>
      <c r="AG53" s="145">
        <f t="shared" si="58"/>
        <v>0</v>
      </c>
      <c r="AH53" s="143"/>
      <c r="AI53" s="144"/>
      <c r="AJ53" s="145">
        <f t="shared" si="59"/>
        <v>0</v>
      </c>
      <c r="AK53" s="143"/>
      <c r="AL53" s="144"/>
      <c r="AM53" s="145">
        <f t="shared" si="60"/>
        <v>0</v>
      </c>
      <c r="AN53" s="143"/>
      <c r="AO53" s="144"/>
      <c r="AP53" s="145">
        <f t="shared" si="61"/>
        <v>0</v>
      </c>
      <c r="AQ53" s="210">
        <f t="shared" si="63"/>
        <v>0</v>
      </c>
      <c r="AR53" s="211">
        <f t="shared" si="64"/>
        <v>0</v>
      </c>
      <c r="AS53" s="212">
        <f t="shared" si="65"/>
        <v>0</v>
      </c>
    </row>
    <row r="54" spans="1:47" x14ac:dyDescent="0.2">
      <c r="A54" s="194" t="s">
        <v>274</v>
      </c>
      <c r="C54" s="160"/>
      <c r="D54" s="160"/>
      <c r="E54" s="124" t="s">
        <v>47</v>
      </c>
      <c r="F54" s="126"/>
      <c r="G54" s="143" t="e">
        <f>'ЗП админ персонал'!$H$6</f>
        <v>#DIV/0!</v>
      </c>
      <c r="H54" s="144"/>
      <c r="I54" s="145" t="e">
        <f t="shared" si="50"/>
        <v>#DIV/0!</v>
      </c>
      <c r="J54" s="143" t="e">
        <f>'ЗП админ персонал'!$N$6</f>
        <v>#DIV/0!</v>
      </c>
      <c r="K54" s="144"/>
      <c r="L54" s="145" t="e">
        <f t="shared" si="51"/>
        <v>#DIV/0!</v>
      </c>
      <c r="M54" s="143" t="e">
        <f>'ЗП админ персонал'!$T$6</f>
        <v>#DIV/0!</v>
      </c>
      <c r="N54" s="144"/>
      <c r="O54" s="145" t="e">
        <f t="shared" si="52"/>
        <v>#DIV/0!</v>
      </c>
      <c r="P54" s="143" t="e">
        <f>'ЗП админ персонал'!$Z$6</f>
        <v>#DIV/0!</v>
      </c>
      <c r="Q54" s="144"/>
      <c r="R54" s="145" t="e">
        <f t="shared" si="53"/>
        <v>#DIV/0!</v>
      </c>
      <c r="S54" s="143" t="e">
        <f>'ЗП админ персонал'!$AF$6</f>
        <v>#DIV/0!</v>
      </c>
      <c r="T54" s="144"/>
      <c r="U54" s="145" t="e">
        <f t="shared" si="54"/>
        <v>#DIV/0!</v>
      </c>
      <c r="V54" s="143" t="e">
        <f>'ЗП админ персонал'!$AL$6</f>
        <v>#DIV/0!</v>
      </c>
      <c r="W54" s="144"/>
      <c r="X54" s="145" t="e">
        <f t="shared" si="55"/>
        <v>#DIV/0!</v>
      </c>
      <c r="Y54" s="143" t="e">
        <f>'ЗП админ персонал'!$AR$6</f>
        <v>#DIV/0!</v>
      </c>
      <c r="Z54" s="144"/>
      <c r="AA54" s="145" t="e">
        <f t="shared" si="56"/>
        <v>#DIV/0!</v>
      </c>
      <c r="AB54" s="143" t="e">
        <f>'ЗП админ персонал'!$AX$6</f>
        <v>#DIV/0!</v>
      </c>
      <c r="AC54" s="144"/>
      <c r="AD54" s="145" t="e">
        <f t="shared" si="57"/>
        <v>#DIV/0!</v>
      </c>
      <c r="AE54" s="143" t="e">
        <f>'ЗП админ персонал'!$BD$6</f>
        <v>#DIV/0!</v>
      </c>
      <c r="AF54" s="144"/>
      <c r="AG54" s="145" t="e">
        <f t="shared" si="58"/>
        <v>#DIV/0!</v>
      </c>
      <c r="AH54" s="143" t="e">
        <f>'ЗП админ персонал'!$BJ$6</f>
        <v>#DIV/0!</v>
      </c>
      <c r="AI54" s="144"/>
      <c r="AJ54" s="145" t="e">
        <f t="shared" si="59"/>
        <v>#DIV/0!</v>
      </c>
      <c r="AK54" s="143" t="e">
        <f>'ЗП админ персонал'!$BP$6</f>
        <v>#DIV/0!</v>
      </c>
      <c r="AL54" s="144"/>
      <c r="AM54" s="145" t="e">
        <f t="shared" si="60"/>
        <v>#DIV/0!</v>
      </c>
      <c r="AN54" s="143" t="e">
        <f>'ЗП админ персонал'!$BV$6</f>
        <v>#DIV/0!</v>
      </c>
      <c r="AO54" s="144"/>
      <c r="AP54" s="145" t="e">
        <f t="shared" si="61"/>
        <v>#DIV/0!</v>
      </c>
      <c r="AQ54" s="210" t="e">
        <f t="shared" si="63"/>
        <v>#DIV/0!</v>
      </c>
      <c r="AR54" s="211">
        <f t="shared" si="64"/>
        <v>0</v>
      </c>
      <c r="AS54" s="212" t="e">
        <f t="shared" si="65"/>
        <v>#DIV/0!</v>
      </c>
    </row>
    <row r="55" spans="1:47" x14ac:dyDescent="0.2">
      <c r="A55" s="194" t="s">
        <v>274</v>
      </c>
      <c r="C55" s="160"/>
      <c r="D55" s="160" t="s">
        <v>48</v>
      </c>
      <c r="F55" s="126"/>
      <c r="G55" s="143" t="e">
        <f>'ЗП админ персонал'!$K$6</f>
        <v>#DIV/0!</v>
      </c>
      <c r="H55" s="144"/>
      <c r="I55" s="145" t="e">
        <f t="shared" si="50"/>
        <v>#DIV/0!</v>
      </c>
      <c r="J55" s="143" t="e">
        <f>'ЗП админ персонал'!$Q$6</f>
        <v>#DIV/0!</v>
      </c>
      <c r="K55" s="144"/>
      <c r="L55" s="145" t="e">
        <f t="shared" si="51"/>
        <v>#DIV/0!</v>
      </c>
      <c r="M55" s="143" t="e">
        <f>'ЗП админ персонал'!$W$6</f>
        <v>#DIV/0!</v>
      </c>
      <c r="N55" s="144"/>
      <c r="O55" s="145" t="e">
        <f t="shared" si="52"/>
        <v>#DIV/0!</v>
      </c>
      <c r="P55" s="143" t="e">
        <f>'ЗП админ персонал'!$AC$6</f>
        <v>#DIV/0!</v>
      </c>
      <c r="Q55" s="144"/>
      <c r="R55" s="145" t="e">
        <f t="shared" si="53"/>
        <v>#DIV/0!</v>
      </c>
      <c r="S55" s="143" t="e">
        <f>'ЗП админ персонал'!$AI$6</f>
        <v>#DIV/0!</v>
      </c>
      <c r="T55" s="144"/>
      <c r="U55" s="145" t="e">
        <f t="shared" si="54"/>
        <v>#DIV/0!</v>
      </c>
      <c r="V55" s="143" t="e">
        <f>'ЗП админ персонал'!$AO$6</f>
        <v>#DIV/0!</v>
      </c>
      <c r="W55" s="144"/>
      <c r="X55" s="145" t="e">
        <f t="shared" si="55"/>
        <v>#DIV/0!</v>
      </c>
      <c r="Y55" s="143" t="e">
        <f>'ЗП админ персонал'!$AU$6</f>
        <v>#DIV/0!</v>
      </c>
      <c r="Z55" s="144"/>
      <c r="AA55" s="145" t="e">
        <f t="shared" si="56"/>
        <v>#DIV/0!</v>
      </c>
      <c r="AB55" s="143" t="e">
        <f>'ЗП админ персонал'!$BA$6</f>
        <v>#DIV/0!</v>
      </c>
      <c r="AC55" s="144"/>
      <c r="AD55" s="145" t="e">
        <f t="shared" si="57"/>
        <v>#DIV/0!</v>
      </c>
      <c r="AE55" s="143" t="e">
        <f>'ЗП админ персонал'!$BG$6</f>
        <v>#DIV/0!</v>
      </c>
      <c r="AF55" s="144"/>
      <c r="AG55" s="145" t="e">
        <f t="shared" si="58"/>
        <v>#DIV/0!</v>
      </c>
      <c r="AH55" s="143" t="e">
        <f>'ЗП админ персонал'!$BM$6</f>
        <v>#DIV/0!</v>
      </c>
      <c r="AI55" s="144"/>
      <c r="AJ55" s="145" t="e">
        <f t="shared" si="59"/>
        <v>#DIV/0!</v>
      </c>
      <c r="AK55" s="143" t="e">
        <f>'ЗП админ персонал'!$BS$6</f>
        <v>#DIV/0!</v>
      </c>
      <c r="AL55" s="144"/>
      <c r="AM55" s="145" t="e">
        <f t="shared" si="60"/>
        <v>#DIV/0!</v>
      </c>
      <c r="AN55" s="143" t="e">
        <f>'ЗП админ персонал'!$BY$6</f>
        <v>#DIV/0!</v>
      </c>
      <c r="AO55" s="144"/>
      <c r="AP55" s="145" t="e">
        <f t="shared" si="61"/>
        <v>#DIV/0!</v>
      </c>
      <c r="AQ55" s="210" t="e">
        <f t="shared" si="63"/>
        <v>#DIV/0!</v>
      </c>
      <c r="AR55" s="211">
        <f t="shared" si="64"/>
        <v>0</v>
      </c>
      <c r="AS55" s="212" t="e">
        <f t="shared" si="65"/>
        <v>#DIV/0!</v>
      </c>
    </row>
    <row r="56" spans="1:47" x14ac:dyDescent="0.2">
      <c r="A56" s="194"/>
      <c r="C56" s="160"/>
      <c r="D56" s="160" t="s">
        <v>49</v>
      </c>
      <c r="F56" s="126"/>
      <c r="G56" s="143">
        <f>'Прочие расходы '!$G$7</f>
        <v>0</v>
      </c>
      <c r="H56" s="144"/>
      <c r="I56" s="145">
        <f t="shared" ref="I56" si="66">H56-G56</f>
        <v>0</v>
      </c>
      <c r="J56" s="143">
        <f>'Прочие расходы '!$J$7</f>
        <v>0</v>
      </c>
      <c r="K56" s="144"/>
      <c r="L56" s="145">
        <f t="shared" ref="L56" si="67">K56-J56</f>
        <v>0</v>
      </c>
      <c r="M56" s="143">
        <f>'Прочие расходы '!$M$7</f>
        <v>0</v>
      </c>
      <c r="N56" s="144"/>
      <c r="O56" s="145">
        <f t="shared" ref="O56" si="68">N56-M56</f>
        <v>0</v>
      </c>
      <c r="P56" s="143">
        <f>'Прочие расходы '!$P$7</f>
        <v>0</v>
      </c>
      <c r="Q56" s="144"/>
      <c r="R56" s="145">
        <f t="shared" ref="R56" si="69">Q56-P56</f>
        <v>0</v>
      </c>
      <c r="S56" s="143">
        <f>'Прочие расходы '!$S$7</f>
        <v>0</v>
      </c>
      <c r="T56" s="144"/>
      <c r="U56" s="145">
        <f t="shared" ref="U56" si="70">T56-S56</f>
        <v>0</v>
      </c>
      <c r="V56" s="143">
        <f>'Прочие расходы '!$V$7</f>
        <v>0</v>
      </c>
      <c r="W56" s="144"/>
      <c r="X56" s="145">
        <f t="shared" ref="X56" si="71">W56-V56</f>
        <v>0</v>
      </c>
      <c r="Y56" s="143">
        <f>'Прочие расходы '!$Y$7</f>
        <v>0</v>
      </c>
      <c r="Z56" s="144"/>
      <c r="AA56" s="145">
        <f t="shared" ref="AA56" si="72">Z56-Y56</f>
        <v>0</v>
      </c>
      <c r="AB56" s="143">
        <f>'Прочие расходы '!$AB$7</f>
        <v>0</v>
      </c>
      <c r="AC56" s="144"/>
      <c r="AD56" s="145">
        <f t="shared" ref="AD56" si="73">AC56-AB56</f>
        <v>0</v>
      </c>
      <c r="AE56" s="143">
        <f>'Прочие расходы '!$AE$7</f>
        <v>0</v>
      </c>
      <c r="AF56" s="144"/>
      <c r="AG56" s="145">
        <f t="shared" ref="AG56" si="74">AF56-AE56</f>
        <v>0</v>
      </c>
      <c r="AH56" s="143">
        <f>'Прочие расходы '!$AH$7</f>
        <v>0</v>
      </c>
      <c r="AI56" s="144"/>
      <c r="AJ56" s="145">
        <f t="shared" ref="AJ56" si="75">AI56-AH56</f>
        <v>0</v>
      </c>
      <c r="AK56" s="143">
        <f>'Прочие расходы '!$AK$7</f>
        <v>0</v>
      </c>
      <c r="AL56" s="144"/>
      <c r="AM56" s="145">
        <f t="shared" ref="AM56" si="76">AL56-AK56</f>
        <v>0</v>
      </c>
      <c r="AN56" s="143">
        <f>'Прочие расходы '!$AN$7</f>
        <v>0</v>
      </c>
      <c r="AO56" s="144"/>
      <c r="AP56" s="145">
        <f t="shared" ref="AP56" si="77">AO56-AN56</f>
        <v>0</v>
      </c>
      <c r="AQ56" s="210">
        <f t="shared" si="63"/>
        <v>0</v>
      </c>
      <c r="AR56" s="211">
        <f t="shared" si="64"/>
        <v>0</v>
      </c>
      <c r="AS56" s="212">
        <f t="shared" si="65"/>
        <v>0</v>
      </c>
    </row>
    <row r="57" spans="1:47" s="146" customFormat="1" x14ac:dyDescent="0.2">
      <c r="A57" s="197"/>
      <c r="C57" s="146" t="s">
        <v>69</v>
      </c>
      <c r="F57" s="161"/>
      <c r="G57" s="34" t="e">
        <f>SUM(G58:G59)</f>
        <v>#DIV/0!</v>
      </c>
      <c r="H57" s="147">
        <f>SUM(H58:H59)</f>
        <v>0</v>
      </c>
      <c r="I57" s="137" t="e">
        <f t="shared" si="50"/>
        <v>#DIV/0!</v>
      </c>
      <c r="J57" s="34" t="e">
        <f>SUM(J58:J59)</f>
        <v>#DIV/0!</v>
      </c>
      <c r="K57" s="147">
        <f>SUM(K58:K59)</f>
        <v>0</v>
      </c>
      <c r="L57" s="137" t="e">
        <f t="shared" si="51"/>
        <v>#DIV/0!</v>
      </c>
      <c r="M57" s="34" t="e">
        <f>SUM(M58:M59)</f>
        <v>#DIV/0!</v>
      </c>
      <c r="N57" s="147">
        <f>SUM(N58:N59)</f>
        <v>0</v>
      </c>
      <c r="O57" s="137" t="e">
        <f t="shared" si="52"/>
        <v>#DIV/0!</v>
      </c>
      <c r="P57" s="34" t="e">
        <f>SUM(P58:P59)</f>
        <v>#DIV/0!</v>
      </c>
      <c r="Q57" s="147">
        <f>SUM(Q58:Q59)</f>
        <v>0</v>
      </c>
      <c r="R57" s="137" t="e">
        <f t="shared" si="53"/>
        <v>#DIV/0!</v>
      </c>
      <c r="S57" s="34" t="e">
        <f>SUM(S58:S59)</f>
        <v>#DIV/0!</v>
      </c>
      <c r="T57" s="147">
        <f>SUM(T58:T59)</f>
        <v>0</v>
      </c>
      <c r="U57" s="137" t="e">
        <f t="shared" si="54"/>
        <v>#DIV/0!</v>
      </c>
      <c r="V57" s="34" t="e">
        <f>SUM(V58:V59)</f>
        <v>#DIV/0!</v>
      </c>
      <c r="W57" s="147">
        <f>SUM(W58:W59)</f>
        <v>0</v>
      </c>
      <c r="X57" s="137" t="e">
        <f t="shared" si="55"/>
        <v>#DIV/0!</v>
      </c>
      <c r="Y57" s="34" t="e">
        <f>SUM(Y58:Y59)</f>
        <v>#DIV/0!</v>
      </c>
      <c r="Z57" s="147">
        <f>SUM(Z58:Z59)</f>
        <v>0</v>
      </c>
      <c r="AA57" s="137" t="e">
        <f t="shared" si="56"/>
        <v>#DIV/0!</v>
      </c>
      <c r="AB57" s="34" t="e">
        <f>SUM(AB58:AB59)</f>
        <v>#DIV/0!</v>
      </c>
      <c r="AC57" s="147">
        <f>SUM(AC58:AC59)</f>
        <v>0</v>
      </c>
      <c r="AD57" s="137" t="e">
        <f t="shared" si="57"/>
        <v>#DIV/0!</v>
      </c>
      <c r="AE57" s="34" t="e">
        <f>SUM(AE58:AE59)</f>
        <v>#DIV/0!</v>
      </c>
      <c r="AF57" s="147">
        <f>SUM(AF58:AF59)</f>
        <v>0</v>
      </c>
      <c r="AG57" s="137" t="e">
        <f t="shared" si="58"/>
        <v>#DIV/0!</v>
      </c>
      <c r="AH57" s="34" t="e">
        <f>SUM(AH58:AH59)</f>
        <v>#DIV/0!</v>
      </c>
      <c r="AI57" s="147">
        <f>SUM(AI58:AI59)</f>
        <v>0</v>
      </c>
      <c r="AJ57" s="137" t="e">
        <f t="shared" si="59"/>
        <v>#DIV/0!</v>
      </c>
      <c r="AK57" s="34" t="e">
        <f>SUM(AK58:AK59)</f>
        <v>#DIV/0!</v>
      </c>
      <c r="AL57" s="147">
        <f>SUM(AL58:AL59)</f>
        <v>0</v>
      </c>
      <c r="AM57" s="137" t="e">
        <f t="shared" si="60"/>
        <v>#DIV/0!</v>
      </c>
      <c r="AN57" s="34" t="e">
        <f>SUM(AN58:AN59)</f>
        <v>#DIV/0!</v>
      </c>
      <c r="AO57" s="147">
        <f>SUM(AO58:AO59)</f>
        <v>0</v>
      </c>
      <c r="AP57" s="137" t="e">
        <f t="shared" si="61"/>
        <v>#DIV/0!</v>
      </c>
      <c r="AQ57" s="207" t="e">
        <f t="shared" si="63"/>
        <v>#DIV/0!</v>
      </c>
      <c r="AR57" s="208">
        <f t="shared" si="64"/>
        <v>0</v>
      </c>
      <c r="AS57" s="209" t="e">
        <f t="shared" si="65"/>
        <v>#DIV/0!</v>
      </c>
      <c r="AU57" s="326"/>
    </row>
    <row r="58" spans="1:47" x14ac:dyDescent="0.2">
      <c r="A58" s="194" t="s">
        <v>69</v>
      </c>
      <c r="D58" s="160" t="s">
        <v>70</v>
      </c>
      <c r="F58" s="126"/>
      <c r="G58" s="143" t="e">
        <f>Аренда!$D$6</f>
        <v>#DIV/0!</v>
      </c>
      <c r="H58" s="144"/>
      <c r="I58" s="145" t="e">
        <f t="shared" si="50"/>
        <v>#DIV/0!</v>
      </c>
      <c r="J58" s="143" t="e">
        <f>Аренда!$E$6</f>
        <v>#DIV/0!</v>
      </c>
      <c r="K58" s="144"/>
      <c r="L58" s="145" t="e">
        <f t="shared" si="51"/>
        <v>#DIV/0!</v>
      </c>
      <c r="M58" s="143" t="e">
        <f>Аренда!$F$6</f>
        <v>#DIV/0!</v>
      </c>
      <c r="N58" s="144"/>
      <c r="O58" s="145" t="e">
        <f t="shared" si="52"/>
        <v>#DIV/0!</v>
      </c>
      <c r="P58" s="143" t="e">
        <f>Аренда!$G$6</f>
        <v>#DIV/0!</v>
      </c>
      <c r="Q58" s="144"/>
      <c r="R58" s="145" t="e">
        <f t="shared" si="53"/>
        <v>#DIV/0!</v>
      </c>
      <c r="S58" s="143" t="e">
        <f>Аренда!$H$6</f>
        <v>#DIV/0!</v>
      </c>
      <c r="T58" s="144"/>
      <c r="U58" s="145" t="e">
        <f t="shared" si="54"/>
        <v>#DIV/0!</v>
      </c>
      <c r="V58" s="143" t="e">
        <f>Аренда!$I$6</f>
        <v>#DIV/0!</v>
      </c>
      <c r="W58" s="144"/>
      <c r="X58" s="145" t="e">
        <f t="shared" si="55"/>
        <v>#DIV/0!</v>
      </c>
      <c r="Y58" s="143" t="e">
        <f>Аренда!$J$6</f>
        <v>#DIV/0!</v>
      </c>
      <c r="Z58" s="144"/>
      <c r="AA58" s="145" t="e">
        <f t="shared" si="56"/>
        <v>#DIV/0!</v>
      </c>
      <c r="AB58" s="143" t="e">
        <f>Аренда!$K$6</f>
        <v>#DIV/0!</v>
      </c>
      <c r="AC58" s="144"/>
      <c r="AD58" s="145" t="e">
        <f t="shared" si="57"/>
        <v>#DIV/0!</v>
      </c>
      <c r="AE58" s="143" t="e">
        <f>Аренда!$L$6</f>
        <v>#DIV/0!</v>
      </c>
      <c r="AF58" s="144"/>
      <c r="AG58" s="145" t="e">
        <f t="shared" si="58"/>
        <v>#DIV/0!</v>
      </c>
      <c r="AH58" s="143" t="e">
        <f>Аренда!$M$6</f>
        <v>#DIV/0!</v>
      </c>
      <c r="AI58" s="144"/>
      <c r="AJ58" s="145" t="e">
        <f t="shared" si="59"/>
        <v>#DIV/0!</v>
      </c>
      <c r="AK58" s="143" t="e">
        <f>Аренда!$N$6</f>
        <v>#DIV/0!</v>
      </c>
      <c r="AL58" s="144"/>
      <c r="AM58" s="145" t="e">
        <f t="shared" si="60"/>
        <v>#DIV/0!</v>
      </c>
      <c r="AN58" s="143" t="e">
        <f>Аренда!$O$6</f>
        <v>#DIV/0!</v>
      </c>
      <c r="AO58" s="144"/>
      <c r="AP58" s="145" t="e">
        <f t="shared" si="61"/>
        <v>#DIV/0!</v>
      </c>
      <c r="AQ58" s="210" t="e">
        <f t="shared" si="63"/>
        <v>#DIV/0!</v>
      </c>
      <c r="AR58" s="211">
        <f t="shared" si="64"/>
        <v>0</v>
      </c>
      <c r="AS58" s="212" t="e">
        <f t="shared" si="65"/>
        <v>#DIV/0!</v>
      </c>
    </row>
    <row r="59" spans="1:47" x14ac:dyDescent="0.2">
      <c r="A59" s="194"/>
      <c r="D59" s="160" t="s">
        <v>71</v>
      </c>
      <c r="F59" s="126"/>
      <c r="G59" s="143"/>
      <c r="H59" s="144"/>
      <c r="I59" s="145">
        <f t="shared" si="50"/>
        <v>0</v>
      </c>
      <c r="J59" s="143"/>
      <c r="K59" s="144"/>
      <c r="L59" s="145">
        <f t="shared" si="51"/>
        <v>0</v>
      </c>
      <c r="M59" s="143"/>
      <c r="N59" s="144"/>
      <c r="O59" s="145">
        <f t="shared" si="52"/>
        <v>0</v>
      </c>
      <c r="P59" s="143"/>
      <c r="Q59" s="144"/>
      <c r="R59" s="145">
        <f t="shared" si="53"/>
        <v>0</v>
      </c>
      <c r="S59" s="143"/>
      <c r="T59" s="144"/>
      <c r="U59" s="145">
        <f t="shared" si="54"/>
        <v>0</v>
      </c>
      <c r="V59" s="143"/>
      <c r="W59" s="144"/>
      <c r="X59" s="145">
        <f t="shared" si="55"/>
        <v>0</v>
      </c>
      <c r="Y59" s="143"/>
      <c r="Z59" s="144"/>
      <c r="AA59" s="145">
        <f t="shared" si="56"/>
        <v>0</v>
      </c>
      <c r="AB59" s="143"/>
      <c r="AC59" s="144"/>
      <c r="AD59" s="145">
        <f t="shared" si="57"/>
        <v>0</v>
      </c>
      <c r="AE59" s="143"/>
      <c r="AF59" s="144"/>
      <c r="AG59" s="145">
        <f t="shared" si="58"/>
        <v>0</v>
      </c>
      <c r="AH59" s="143"/>
      <c r="AI59" s="144"/>
      <c r="AJ59" s="145">
        <f t="shared" si="59"/>
        <v>0</v>
      </c>
      <c r="AK59" s="143"/>
      <c r="AL59" s="144"/>
      <c r="AM59" s="145">
        <f t="shared" si="60"/>
        <v>0</v>
      </c>
      <c r="AN59" s="143"/>
      <c r="AO59" s="144"/>
      <c r="AP59" s="145">
        <f t="shared" si="61"/>
        <v>0</v>
      </c>
      <c r="AQ59" s="210">
        <f t="shared" si="63"/>
        <v>0</v>
      </c>
      <c r="AR59" s="211">
        <f t="shared" si="64"/>
        <v>0</v>
      </c>
      <c r="AS59" s="212">
        <f t="shared" si="65"/>
        <v>0</v>
      </c>
    </row>
    <row r="60" spans="1:47" s="146" customFormat="1" x14ac:dyDescent="0.2">
      <c r="A60" s="197"/>
      <c r="C60" s="162" t="s">
        <v>72</v>
      </c>
      <c r="D60" s="163"/>
      <c r="E60" s="163"/>
      <c r="F60" s="164"/>
      <c r="G60" s="34">
        <f>SUM(G61:G62)</f>
        <v>0</v>
      </c>
      <c r="H60" s="147">
        <f>SUM(H61:H62)</f>
        <v>0</v>
      </c>
      <c r="I60" s="137">
        <f t="shared" si="50"/>
        <v>0</v>
      </c>
      <c r="J60" s="34">
        <f>SUM(J61:J62)</f>
        <v>0</v>
      </c>
      <c r="K60" s="147">
        <f>SUM(K61:K62)</f>
        <v>0</v>
      </c>
      <c r="L60" s="137">
        <f t="shared" si="51"/>
        <v>0</v>
      </c>
      <c r="M60" s="34">
        <f>SUM(M61:M62)</f>
        <v>0</v>
      </c>
      <c r="N60" s="147">
        <f>SUM(N61:N62)</f>
        <v>0</v>
      </c>
      <c r="O60" s="137">
        <f t="shared" si="52"/>
        <v>0</v>
      </c>
      <c r="P60" s="34">
        <f>SUM(P61:P62)</f>
        <v>0</v>
      </c>
      <c r="Q60" s="147">
        <f>SUM(Q61:Q62)</f>
        <v>0</v>
      </c>
      <c r="R60" s="137">
        <f t="shared" si="53"/>
        <v>0</v>
      </c>
      <c r="S60" s="34">
        <f>SUM(S61:S62)</f>
        <v>0</v>
      </c>
      <c r="T60" s="147">
        <f>SUM(T61:T62)</f>
        <v>0</v>
      </c>
      <c r="U60" s="137">
        <f t="shared" si="54"/>
        <v>0</v>
      </c>
      <c r="V60" s="34">
        <f>SUM(V61:V62)</f>
        <v>0</v>
      </c>
      <c r="W60" s="147">
        <f>SUM(W61:W62)</f>
        <v>0</v>
      </c>
      <c r="X60" s="137">
        <f t="shared" si="55"/>
        <v>0</v>
      </c>
      <c r="Y60" s="34">
        <f>SUM(Y61:Y62)</f>
        <v>0</v>
      </c>
      <c r="Z60" s="147">
        <f>SUM(Z61:Z62)</f>
        <v>0</v>
      </c>
      <c r="AA60" s="137">
        <f t="shared" si="56"/>
        <v>0</v>
      </c>
      <c r="AB60" s="34">
        <f>SUM(AB61:AB62)</f>
        <v>0</v>
      </c>
      <c r="AC60" s="147">
        <f>SUM(AC61:AC62)</f>
        <v>0</v>
      </c>
      <c r="AD60" s="137">
        <f t="shared" si="57"/>
        <v>0</v>
      </c>
      <c r="AE60" s="34">
        <f>SUM(AE61:AE62)</f>
        <v>0</v>
      </c>
      <c r="AF60" s="147">
        <f>SUM(AF61:AF62)</f>
        <v>0</v>
      </c>
      <c r="AG60" s="137">
        <f t="shared" si="58"/>
        <v>0</v>
      </c>
      <c r="AH60" s="34">
        <f>SUM(AH61:AH62)</f>
        <v>0</v>
      </c>
      <c r="AI60" s="147">
        <f>SUM(AI61:AI62)</f>
        <v>0</v>
      </c>
      <c r="AJ60" s="137">
        <f t="shared" si="59"/>
        <v>0</v>
      </c>
      <c r="AK60" s="34">
        <f>SUM(AK61:AK62)</f>
        <v>0</v>
      </c>
      <c r="AL60" s="147">
        <f>SUM(AL61:AL62)</f>
        <v>0</v>
      </c>
      <c r="AM60" s="137">
        <f t="shared" si="60"/>
        <v>0</v>
      </c>
      <c r="AN60" s="34">
        <f>SUM(AN61:AN62)</f>
        <v>0</v>
      </c>
      <c r="AO60" s="147">
        <f>SUM(AO61:AO62)</f>
        <v>0</v>
      </c>
      <c r="AP60" s="137">
        <f t="shared" si="61"/>
        <v>0</v>
      </c>
      <c r="AQ60" s="207">
        <f t="shared" si="63"/>
        <v>0</v>
      </c>
      <c r="AR60" s="208">
        <f t="shared" si="64"/>
        <v>0</v>
      </c>
      <c r="AS60" s="209">
        <f t="shared" si="65"/>
        <v>0</v>
      </c>
      <c r="AU60" s="326"/>
    </row>
    <row r="61" spans="1:47" x14ac:dyDescent="0.2">
      <c r="A61" s="194" t="s">
        <v>559</v>
      </c>
      <c r="D61" s="160" t="s">
        <v>73</v>
      </c>
      <c r="F61" s="126"/>
      <c r="G61" s="143">
        <f>'Прочие расходы '!G61</f>
        <v>0</v>
      </c>
      <c r="H61" s="144"/>
      <c r="I61" s="145">
        <f t="shared" si="50"/>
        <v>0</v>
      </c>
      <c r="J61" s="143">
        <f>'Прочие расходы '!J61</f>
        <v>0</v>
      </c>
      <c r="K61" s="144"/>
      <c r="L61" s="145">
        <f t="shared" si="51"/>
        <v>0</v>
      </c>
      <c r="M61" s="143">
        <f>'Прочие расходы '!M61</f>
        <v>0</v>
      </c>
      <c r="N61" s="144"/>
      <c r="O61" s="145">
        <f t="shared" si="52"/>
        <v>0</v>
      </c>
      <c r="P61" s="143">
        <f>'Прочие расходы '!P61</f>
        <v>0</v>
      </c>
      <c r="Q61" s="144"/>
      <c r="R61" s="145">
        <f t="shared" si="53"/>
        <v>0</v>
      </c>
      <c r="S61" s="143">
        <f>'Прочие расходы '!S61</f>
        <v>0</v>
      </c>
      <c r="T61" s="144"/>
      <c r="U61" s="145">
        <f t="shared" si="54"/>
        <v>0</v>
      </c>
      <c r="V61" s="143">
        <f>'Прочие расходы '!V61</f>
        <v>0</v>
      </c>
      <c r="W61" s="144"/>
      <c r="X61" s="145">
        <f t="shared" si="55"/>
        <v>0</v>
      </c>
      <c r="Y61" s="143">
        <f>'Прочие расходы '!Y61</f>
        <v>0</v>
      </c>
      <c r="Z61" s="144"/>
      <c r="AA61" s="145">
        <f t="shared" si="56"/>
        <v>0</v>
      </c>
      <c r="AB61" s="143">
        <f>'Прочие расходы '!AB61</f>
        <v>0</v>
      </c>
      <c r="AC61" s="144"/>
      <c r="AD61" s="145">
        <f t="shared" si="57"/>
        <v>0</v>
      </c>
      <c r="AE61" s="143">
        <f>'Прочие расходы '!AE61</f>
        <v>0</v>
      </c>
      <c r="AF61" s="144"/>
      <c r="AG61" s="145">
        <f t="shared" si="58"/>
        <v>0</v>
      </c>
      <c r="AH61" s="143">
        <f>'Прочие расходы '!AH61</f>
        <v>0</v>
      </c>
      <c r="AI61" s="144"/>
      <c r="AJ61" s="145">
        <f t="shared" si="59"/>
        <v>0</v>
      </c>
      <c r="AK61" s="143">
        <f>'Прочие расходы '!AK61</f>
        <v>0</v>
      </c>
      <c r="AL61" s="144"/>
      <c r="AM61" s="145">
        <f t="shared" si="60"/>
        <v>0</v>
      </c>
      <c r="AN61" s="143">
        <f>'Прочие расходы '!AN61</f>
        <v>0</v>
      </c>
      <c r="AO61" s="144"/>
      <c r="AP61" s="145">
        <f t="shared" si="61"/>
        <v>0</v>
      </c>
      <c r="AQ61" s="210">
        <f t="shared" si="63"/>
        <v>0</v>
      </c>
      <c r="AR61" s="211">
        <f t="shared" si="64"/>
        <v>0</v>
      </c>
      <c r="AS61" s="212">
        <f t="shared" si="65"/>
        <v>0</v>
      </c>
    </row>
    <row r="62" spans="1:47" x14ac:dyDescent="0.2">
      <c r="A62" s="194"/>
      <c r="D62" s="160" t="s">
        <v>74</v>
      </c>
      <c r="F62" s="126"/>
      <c r="G62" s="143"/>
      <c r="H62" s="144"/>
      <c r="I62" s="145">
        <f t="shared" si="50"/>
        <v>0</v>
      </c>
      <c r="J62" s="143"/>
      <c r="K62" s="144"/>
      <c r="L62" s="145">
        <f t="shared" si="51"/>
        <v>0</v>
      </c>
      <c r="M62" s="143"/>
      <c r="N62" s="144"/>
      <c r="O62" s="145">
        <f t="shared" si="52"/>
        <v>0</v>
      </c>
      <c r="P62" s="143"/>
      <c r="Q62" s="144"/>
      <c r="R62" s="145">
        <f t="shared" si="53"/>
        <v>0</v>
      </c>
      <c r="S62" s="143"/>
      <c r="T62" s="144"/>
      <c r="U62" s="145">
        <f t="shared" si="54"/>
        <v>0</v>
      </c>
      <c r="V62" s="143"/>
      <c r="W62" s="144"/>
      <c r="X62" s="145">
        <f t="shared" si="55"/>
        <v>0</v>
      </c>
      <c r="Y62" s="143"/>
      <c r="Z62" s="144"/>
      <c r="AA62" s="145">
        <f t="shared" si="56"/>
        <v>0</v>
      </c>
      <c r="AB62" s="143"/>
      <c r="AC62" s="144"/>
      <c r="AD62" s="145">
        <f t="shared" si="57"/>
        <v>0</v>
      </c>
      <c r="AE62" s="143"/>
      <c r="AF62" s="144"/>
      <c r="AG62" s="145">
        <f t="shared" si="58"/>
        <v>0</v>
      </c>
      <c r="AH62" s="143"/>
      <c r="AI62" s="144"/>
      <c r="AJ62" s="145">
        <f t="shared" si="59"/>
        <v>0</v>
      </c>
      <c r="AK62" s="143"/>
      <c r="AL62" s="144"/>
      <c r="AM62" s="145">
        <f t="shared" si="60"/>
        <v>0</v>
      </c>
      <c r="AN62" s="143"/>
      <c r="AO62" s="144"/>
      <c r="AP62" s="145">
        <f t="shared" si="61"/>
        <v>0</v>
      </c>
      <c r="AQ62" s="210">
        <f t="shared" si="63"/>
        <v>0</v>
      </c>
      <c r="AR62" s="211">
        <f t="shared" si="64"/>
        <v>0</v>
      </c>
      <c r="AS62" s="212">
        <f t="shared" si="65"/>
        <v>0</v>
      </c>
    </row>
    <row r="63" spans="1:47" s="146" customFormat="1" x14ac:dyDescent="0.2">
      <c r="A63" s="197"/>
      <c r="C63" s="146" t="s">
        <v>75</v>
      </c>
      <c r="F63" s="161"/>
      <c r="G63" s="34" t="e">
        <f>SUM(G64:G66)</f>
        <v>#DIV/0!</v>
      </c>
      <c r="H63" s="147">
        <f>SUM(H64:H66)</f>
        <v>0</v>
      </c>
      <c r="I63" s="137" t="e">
        <f t="shared" si="50"/>
        <v>#DIV/0!</v>
      </c>
      <c r="J63" s="34" t="e">
        <f>SUM(J64:J66)</f>
        <v>#DIV/0!</v>
      </c>
      <c r="K63" s="147">
        <f>SUM(K64:K66)</f>
        <v>0</v>
      </c>
      <c r="L63" s="137" t="e">
        <f t="shared" si="51"/>
        <v>#DIV/0!</v>
      </c>
      <c r="M63" s="34" t="e">
        <f>SUM(M64:M66)</f>
        <v>#DIV/0!</v>
      </c>
      <c r="N63" s="147">
        <f>SUM(N64:N66)</f>
        <v>0</v>
      </c>
      <c r="O63" s="137" t="e">
        <f t="shared" si="52"/>
        <v>#DIV/0!</v>
      </c>
      <c r="P63" s="34" t="e">
        <f>SUM(P64:P66)</f>
        <v>#DIV/0!</v>
      </c>
      <c r="Q63" s="147">
        <f>SUM(Q64:Q66)</f>
        <v>0</v>
      </c>
      <c r="R63" s="137" t="e">
        <f t="shared" si="53"/>
        <v>#DIV/0!</v>
      </c>
      <c r="S63" s="34" t="e">
        <f>SUM(S64:S66)</f>
        <v>#DIV/0!</v>
      </c>
      <c r="T63" s="147">
        <f>SUM(T64:T66)</f>
        <v>0</v>
      </c>
      <c r="U63" s="137" t="e">
        <f t="shared" si="54"/>
        <v>#DIV/0!</v>
      </c>
      <c r="V63" s="34" t="e">
        <f>SUM(V64:V66)</f>
        <v>#DIV/0!</v>
      </c>
      <c r="W63" s="147">
        <f>SUM(W64:W66)</f>
        <v>0</v>
      </c>
      <c r="X63" s="137" t="e">
        <f t="shared" si="55"/>
        <v>#DIV/0!</v>
      </c>
      <c r="Y63" s="34" t="e">
        <f>SUM(Y64:Y66)</f>
        <v>#DIV/0!</v>
      </c>
      <c r="Z63" s="147">
        <f>SUM(Z64:Z66)</f>
        <v>0</v>
      </c>
      <c r="AA63" s="137" t="e">
        <f t="shared" si="56"/>
        <v>#DIV/0!</v>
      </c>
      <c r="AB63" s="34" t="e">
        <f>SUM(AB64:AB66)</f>
        <v>#DIV/0!</v>
      </c>
      <c r="AC63" s="147">
        <f>SUM(AC64:AC66)</f>
        <v>0</v>
      </c>
      <c r="AD63" s="137" t="e">
        <f t="shared" si="57"/>
        <v>#DIV/0!</v>
      </c>
      <c r="AE63" s="34" t="e">
        <f>SUM(AE64:AE66)</f>
        <v>#DIV/0!</v>
      </c>
      <c r="AF63" s="147">
        <f>SUM(AF64:AF66)</f>
        <v>0</v>
      </c>
      <c r="AG63" s="137" t="e">
        <f t="shared" si="58"/>
        <v>#DIV/0!</v>
      </c>
      <c r="AH63" s="34" t="e">
        <f>SUM(AH64:AH66)</f>
        <v>#DIV/0!</v>
      </c>
      <c r="AI63" s="147">
        <f>SUM(AI64:AI66)</f>
        <v>0</v>
      </c>
      <c r="AJ63" s="137" t="e">
        <f t="shared" si="59"/>
        <v>#DIV/0!</v>
      </c>
      <c r="AK63" s="34" t="e">
        <f>SUM(AK64:AK66)</f>
        <v>#DIV/0!</v>
      </c>
      <c r="AL63" s="147">
        <f>SUM(AL64:AL66)</f>
        <v>0</v>
      </c>
      <c r="AM63" s="137" t="e">
        <f t="shared" si="60"/>
        <v>#DIV/0!</v>
      </c>
      <c r="AN63" s="34" t="e">
        <f>SUM(AN64:AN66)</f>
        <v>#DIV/0!</v>
      </c>
      <c r="AO63" s="147">
        <f>SUM(AO64:AO66)</f>
        <v>0</v>
      </c>
      <c r="AP63" s="137" t="e">
        <f t="shared" si="61"/>
        <v>#DIV/0!</v>
      </c>
      <c r="AQ63" s="207" t="e">
        <f t="shared" si="63"/>
        <v>#DIV/0!</v>
      </c>
      <c r="AR63" s="208">
        <f t="shared" si="64"/>
        <v>0</v>
      </c>
      <c r="AS63" s="209" t="e">
        <f t="shared" si="65"/>
        <v>#DIV/0!</v>
      </c>
      <c r="AU63" s="326"/>
    </row>
    <row r="64" spans="1:47" x14ac:dyDescent="0.2">
      <c r="A64" s="194" t="s">
        <v>69</v>
      </c>
      <c r="D64" s="160" t="s">
        <v>76</v>
      </c>
      <c r="F64" s="126"/>
      <c r="G64" s="143" t="e">
        <f>Аренда!$D$18</f>
        <v>#DIV/0!</v>
      </c>
      <c r="H64" s="144"/>
      <c r="I64" s="145" t="e">
        <f>G64-H64</f>
        <v>#DIV/0!</v>
      </c>
      <c r="J64" s="143" t="e">
        <f>Аренда!$E$18</f>
        <v>#DIV/0!</v>
      </c>
      <c r="K64" s="144"/>
      <c r="L64" s="145" t="e">
        <f>J64-K64</f>
        <v>#DIV/0!</v>
      </c>
      <c r="M64" s="143" t="e">
        <f>Аренда!$F$18</f>
        <v>#DIV/0!</v>
      </c>
      <c r="N64" s="144"/>
      <c r="O64" s="145" t="e">
        <f>M64-N64</f>
        <v>#DIV/0!</v>
      </c>
      <c r="P64" s="143" t="e">
        <f>Аренда!$G$18</f>
        <v>#DIV/0!</v>
      </c>
      <c r="Q64" s="144"/>
      <c r="R64" s="145" t="e">
        <f>P64-Q64</f>
        <v>#DIV/0!</v>
      </c>
      <c r="S64" s="143" t="e">
        <f>Аренда!$H$18</f>
        <v>#DIV/0!</v>
      </c>
      <c r="T64" s="144"/>
      <c r="U64" s="145" t="e">
        <f>S64-T64</f>
        <v>#DIV/0!</v>
      </c>
      <c r="V64" s="143" t="e">
        <f>Аренда!$I$18</f>
        <v>#DIV/0!</v>
      </c>
      <c r="W64" s="144"/>
      <c r="X64" s="145" t="e">
        <f>V64-W64</f>
        <v>#DIV/0!</v>
      </c>
      <c r="Y64" s="143" t="e">
        <f>Аренда!$J$18</f>
        <v>#DIV/0!</v>
      </c>
      <c r="Z64" s="144"/>
      <c r="AA64" s="145" t="e">
        <f>Y64-Z64</f>
        <v>#DIV/0!</v>
      </c>
      <c r="AB64" s="143" t="e">
        <f>Аренда!$K$18</f>
        <v>#DIV/0!</v>
      </c>
      <c r="AC64" s="144"/>
      <c r="AD64" s="145" t="e">
        <f>AB64-AC64</f>
        <v>#DIV/0!</v>
      </c>
      <c r="AE64" s="143" t="e">
        <f>Аренда!$L$18</f>
        <v>#DIV/0!</v>
      </c>
      <c r="AF64" s="144"/>
      <c r="AG64" s="145" t="e">
        <f>AE64-AF64</f>
        <v>#DIV/0!</v>
      </c>
      <c r="AH64" s="143" t="e">
        <f>Аренда!$M$18</f>
        <v>#DIV/0!</v>
      </c>
      <c r="AI64" s="144"/>
      <c r="AJ64" s="145" t="e">
        <f>AH64-AI64</f>
        <v>#DIV/0!</v>
      </c>
      <c r="AK64" s="143" t="e">
        <f>Аренда!$N$18</f>
        <v>#DIV/0!</v>
      </c>
      <c r="AL64" s="144"/>
      <c r="AM64" s="145" t="e">
        <f>AK64-AL64</f>
        <v>#DIV/0!</v>
      </c>
      <c r="AN64" s="143" t="e">
        <f>Аренда!$O$18</f>
        <v>#DIV/0!</v>
      </c>
      <c r="AO64" s="144"/>
      <c r="AP64" s="145" t="e">
        <f>AN64-AO64</f>
        <v>#DIV/0!</v>
      </c>
      <c r="AQ64" s="210" t="e">
        <f t="shared" si="63"/>
        <v>#DIV/0!</v>
      </c>
      <c r="AR64" s="211">
        <f t="shared" si="64"/>
        <v>0</v>
      </c>
      <c r="AS64" s="212" t="e">
        <f t="shared" si="65"/>
        <v>#DIV/0!</v>
      </c>
    </row>
    <row r="65" spans="1:47" x14ac:dyDescent="0.2">
      <c r="A65" s="194" t="s">
        <v>69</v>
      </c>
      <c r="D65" s="160" t="s">
        <v>77</v>
      </c>
      <c r="F65" s="126"/>
      <c r="G65" s="143" t="e">
        <f>Аренда!$D$17</f>
        <v>#DIV/0!</v>
      </c>
      <c r="H65" s="144"/>
      <c r="I65" s="145" t="e">
        <f>G65-H65</f>
        <v>#DIV/0!</v>
      </c>
      <c r="J65" s="143" t="e">
        <f>Аренда!$E$17</f>
        <v>#DIV/0!</v>
      </c>
      <c r="K65" s="144"/>
      <c r="L65" s="145" t="e">
        <f>J65-K65</f>
        <v>#DIV/0!</v>
      </c>
      <c r="M65" s="143" t="e">
        <f>Аренда!$F$17</f>
        <v>#DIV/0!</v>
      </c>
      <c r="N65" s="144"/>
      <c r="O65" s="145" t="e">
        <f>M65-N65</f>
        <v>#DIV/0!</v>
      </c>
      <c r="P65" s="143" t="e">
        <f>Аренда!$G$17</f>
        <v>#DIV/0!</v>
      </c>
      <c r="Q65" s="144"/>
      <c r="R65" s="145" t="e">
        <f>P65-Q65</f>
        <v>#DIV/0!</v>
      </c>
      <c r="S65" s="143" t="e">
        <f>Аренда!$H$17</f>
        <v>#DIV/0!</v>
      </c>
      <c r="T65" s="144"/>
      <c r="U65" s="145" t="e">
        <f>S65-T65</f>
        <v>#DIV/0!</v>
      </c>
      <c r="V65" s="143" t="e">
        <f>Аренда!$I$17</f>
        <v>#DIV/0!</v>
      </c>
      <c r="W65" s="144"/>
      <c r="X65" s="145" t="e">
        <f>V65-W65</f>
        <v>#DIV/0!</v>
      </c>
      <c r="Y65" s="143" t="e">
        <f>Аренда!$J$17</f>
        <v>#DIV/0!</v>
      </c>
      <c r="Z65" s="144"/>
      <c r="AA65" s="145" t="e">
        <f>Y65-Z65</f>
        <v>#DIV/0!</v>
      </c>
      <c r="AB65" s="143" t="e">
        <f>Аренда!$K$17</f>
        <v>#DIV/0!</v>
      </c>
      <c r="AC65" s="144"/>
      <c r="AD65" s="145" t="e">
        <f>AB65-AC65</f>
        <v>#DIV/0!</v>
      </c>
      <c r="AE65" s="143" t="e">
        <f>Аренда!$L$17</f>
        <v>#DIV/0!</v>
      </c>
      <c r="AF65" s="144"/>
      <c r="AG65" s="145" t="e">
        <f>AE65-AF65</f>
        <v>#DIV/0!</v>
      </c>
      <c r="AH65" s="143" t="e">
        <f>Аренда!$M$17</f>
        <v>#DIV/0!</v>
      </c>
      <c r="AI65" s="144"/>
      <c r="AJ65" s="145" t="e">
        <f>AH65-AI65</f>
        <v>#DIV/0!</v>
      </c>
      <c r="AK65" s="143" t="e">
        <f>Аренда!$N$17</f>
        <v>#DIV/0!</v>
      </c>
      <c r="AL65" s="144"/>
      <c r="AM65" s="145" t="e">
        <f>AK65-AL65</f>
        <v>#DIV/0!</v>
      </c>
      <c r="AN65" s="143" t="e">
        <f>Аренда!$O$17</f>
        <v>#DIV/0!</v>
      </c>
      <c r="AO65" s="144"/>
      <c r="AP65" s="145" t="e">
        <f>AN65-AO65</f>
        <v>#DIV/0!</v>
      </c>
      <c r="AQ65" s="210" t="e">
        <f t="shared" si="63"/>
        <v>#DIV/0!</v>
      </c>
      <c r="AR65" s="211">
        <f t="shared" si="64"/>
        <v>0</v>
      </c>
      <c r="AS65" s="212" t="e">
        <f t="shared" si="65"/>
        <v>#DIV/0!</v>
      </c>
    </row>
    <row r="66" spans="1:47" x14ac:dyDescent="0.2">
      <c r="A66" s="194" t="s">
        <v>262</v>
      </c>
      <c r="D66" s="160" t="s">
        <v>78</v>
      </c>
      <c r="F66" s="126"/>
      <c r="G66" s="143">
        <f>'Прочие расходы '!$G66</f>
        <v>0</v>
      </c>
      <c r="H66" s="144"/>
      <c r="I66" s="145">
        <f t="shared" ref="I66" si="78">H66-G66</f>
        <v>0</v>
      </c>
      <c r="J66" s="143">
        <f>'Прочие расходы '!$J66</f>
        <v>0</v>
      </c>
      <c r="K66" s="144"/>
      <c r="L66" s="145">
        <f t="shared" ref="L66" si="79">K66-J66</f>
        <v>0</v>
      </c>
      <c r="M66" s="143">
        <f>'Прочие расходы '!$M66</f>
        <v>0</v>
      </c>
      <c r="N66" s="144"/>
      <c r="O66" s="145">
        <f t="shared" ref="O66" si="80">N66-M66</f>
        <v>0</v>
      </c>
      <c r="P66" s="143">
        <f>'Прочие расходы '!$P66</f>
        <v>0</v>
      </c>
      <c r="Q66" s="144"/>
      <c r="R66" s="145">
        <f t="shared" ref="R66" si="81">Q66-P66</f>
        <v>0</v>
      </c>
      <c r="S66" s="143">
        <f>'Прочие расходы '!$S66</f>
        <v>0</v>
      </c>
      <c r="T66" s="144"/>
      <c r="U66" s="145">
        <f t="shared" ref="U66" si="82">T66-S66</f>
        <v>0</v>
      </c>
      <c r="V66" s="143">
        <f>'Прочие расходы '!$V66</f>
        <v>0</v>
      </c>
      <c r="W66" s="144"/>
      <c r="X66" s="145">
        <f t="shared" ref="X66" si="83">W66-V66</f>
        <v>0</v>
      </c>
      <c r="Y66" s="143">
        <f>'Прочие расходы '!$Y66</f>
        <v>0</v>
      </c>
      <c r="Z66" s="144"/>
      <c r="AA66" s="145">
        <f t="shared" ref="AA66" si="84">Z66-Y66</f>
        <v>0</v>
      </c>
      <c r="AB66" s="143">
        <f>'Прочие расходы '!$AB66</f>
        <v>0</v>
      </c>
      <c r="AC66" s="144"/>
      <c r="AD66" s="145">
        <f t="shared" ref="AD66" si="85">AC66-AB66</f>
        <v>0</v>
      </c>
      <c r="AE66" s="143">
        <f>'Прочие расходы '!$AE66</f>
        <v>0</v>
      </c>
      <c r="AF66" s="144"/>
      <c r="AG66" s="145">
        <f t="shared" ref="AG66" si="86">AF66-AE66</f>
        <v>0</v>
      </c>
      <c r="AH66" s="143">
        <f>'Прочие расходы '!$AH66</f>
        <v>0</v>
      </c>
      <c r="AI66" s="144"/>
      <c r="AJ66" s="145">
        <f t="shared" ref="AJ66" si="87">AI66-AH66</f>
        <v>0</v>
      </c>
      <c r="AK66" s="143">
        <f>'Прочие расходы '!$AK66</f>
        <v>0</v>
      </c>
      <c r="AL66" s="144"/>
      <c r="AM66" s="145">
        <f t="shared" ref="AM66" si="88">AL66-AK66</f>
        <v>0</v>
      </c>
      <c r="AN66" s="143">
        <f>'Прочие расходы '!$AN66</f>
        <v>0</v>
      </c>
      <c r="AO66" s="144"/>
      <c r="AP66" s="145">
        <f t="shared" ref="AP66" si="89">AO66-AN66</f>
        <v>0</v>
      </c>
      <c r="AQ66" s="210">
        <f t="shared" si="63"/>
        <v>0</v>
      </c>
      <c r="AR66" s="211">
        <f t="shared" si="64"/>
        <v>0</v>
      </c>
      <c r="AS66" s="212">
        <f t="shared" si="65"/>
        <v>0</v>
      </c>
    </row>
    <row r="67" spans="1:47" s="146" customFormat="1" x14ac:dyDescent="0.2">
      <c r="A67" s="197"/>
      <c r="C67" s="146" t="s">
        <v>79</v>
      </c>
      <c r="F67" s="161"/>
      <c r="G67" s="34" t="e">
        <f>SUM(G68:G71)</f>
        <v>#DIV/0!</v>
      </c>
      <c r="H67" s="147">
        <f>SUM(H68:H71)</f>
        <v>0</v>
      </c>
      <c r="I67" s="137" t="e">
        <f t="shared" si="50"/>
        <v>#DIV/0!</v>
      </c>
      <c r="J67" s="34" t="e">
        <f>SUM(J68:J71)</f>
        <v>#DIV/0!</v>
      </c>
      <c r="K67" s="147">
        <f>SUM(K68:K71)</f>
        <v>0</v>
      </c>
      <c r="L67" s="137" t="e">
        <f t="shared" si="51"/>
        <v>#DIV/0!</v>
      </c>
      <c r="M67" s="34" t="e">
        <f>SUM(M68:M71)</f>
        <v>#DIV/0!</v>
      </c>
      <c r="N67" s="147">
        <f>SUM(N68:N71)</f>
        <v>0</v>
      </c>
      <c r="O67" s="137" t="e">
        <f t="shared" si="52"/>
        <v>#DIV/0!</v>
      </c>
      <c r="P67" s="34" t="e">
        <f>SUM(P68:P71)</f>
        <v>#DIV/0!</v>
      </c>
      <c r="Q67" s="147">
        <f>SUM(Q68:Q71)</f>
        <v>0</v>
      </c>
      <c r="R67" s="137" t="e">
        <f t="shared" si="53"/>
        <v>#DIV/0!</v>
      </c>
      <c r="S67" s="34" t="e">
        <f>SUM(S68:S71)</f>
        <v>#DIV/0!</v>
      </c>
      <c r="T67" s="147">
        <f>SUM(T68:T71)</f>
        <v>0</v>
      </c>
      <c r="U67" s="137" t="e">
        <f t="shared" si="54"/>
        <v>#DIV/0!</v>
      </c>
      <c r="V67" s="34" t="e">
        <f>SUM(V68:V71)</f>
        <v>#DIV/0!</v>
      </c>
      <c r="W67" s="147">
        <f>SUM(W68:W71)</f>
        <v>0</v>
      </c>
      <c r="X67" s="137" t="e">
        <f t="shared" si="55"/>
        <v>#DIV/0!</v>
      </c>
      <c r="Y67" s="34" t="e">
        <f>SUM(Y68:Y71)</f>
        <v>#DIV/0!</v>
      </c>
      <c r="Z67" s="147">
        <f>SUM(Z68:Z71)</f>
        <v>0</v>
      </c>
      <c r="AA67" s="137" t="e">
        <f t="shared" si="56"/>
        <v>#DIV/0!</v>
      </c>
      <c r="AB67" s="34" t="e">
        <f>SUM(AB68:AB71)</f>
        <v>#DIV/0!</v>
      </c>
      <c r="AC67" s="147">
        <f>SUM(AC68:AC71)</f>
        <v>0</v>
      </c>
      <c r="AD67" s="137" t="e">
        <f t="shared" si="57"/>
        <v>#DIV/0!</v>
      </c>
      <c r="AE67" s="34" t="e">
        <f>SUM(AE68:AE71)</f>
        <v>#DIV/0!</v>
      </c>
      <c r="AF67" s="147">
        <f>SUM(AF68:AF71)</f>
        <v>0</v>
      </c>
      <c r="AG67" s="137" t="e">
        <f t="shared" si="58"/>
        <v>#DIV/0!</v>
      </c>
      <c r="AH67" s="34" t="e">
        <f>SUM(AH68:AH71)</f>
        <v>#DIV/0!</v>
      </c>
      <c r="AI67" s="147">
        <f>SUM(AI68:AI71)</f>
        <v>0</v>
      </c>
      <c r="AJ67" s="137" t="e">
        <f t="shared" si="59"/>
        <v>#DIV/0!</v>
      </c>
      <c r="AK67" s="34" t="e">
        <f>SUM(AK68:AK71)</f>
        <v>#DIV/0!</v>
      </c>
      <c r="AL67" s="147">
        <f>SUM(AL68:AL71)</f>
        <v>0</v>
      </c>
      <c r="AM67" s="137" t="e">
        <f t="shared" si="60"/>
        <v>#DIV/0!</v>
      </c>
      <c r="AN67" s="34" t="e">
        <f>SUM(AN68:AN71)</f>
        <v>#DIV/0!</v>
      </c>
      <c r="AO67" s="147">
        <f>SUM(AO68:AO71)</f>
        <v>0</v>
      </c>
      <c r="AP67" s="137" t="e">
        <f t="shared" si="61"/>
        <v>#DIV/0!</v>
      </c>
      <c r="AQ67" s="207" t="e">
        <f t="shared" si="63"/>
        <v>#DIV/0!</v>
      </c>
      <c r="AR67" s="208">
        <f t="shared" si="64"/>
        <v>0</v>
      </c>
      <c r="AS67" s="209" t="e">
        <f t="shared" si="65"/>
        <v>#DIV/0!</v>
      </c>
      <c r="AU67" s="326"/>
    </row>
    <row r="68" spans="1:47" x14ac:dyDescent="0.2">
      <c r="A68" s="194" t="s">
        <v>262</v>
      </c>
      <c r="D68" s="124" t="s">
        <v>80</v>
      </c>
      <c r="F68" s="126"/>
      <c r="G68" s="143"/>
      <c r="H68" s="144"/>
      <c r="I68" s="145">
        <f t="shared" si="50"/>
        <v>0</v>
      </c>
      <c r="J68" s="143"/>
      <c r="K68" s="144"/>
      <c r="L68" s="145">
        <f t="shared" si="51"/>
        <v>0</v>
      </c>
      <c r="M68" s="143"/>
      <c r="N68" s="144"/>
      <c r="O68" s="145">
        <f t="shared" si="52"/>
        <v>0</v>
      </c>
      <c r="P68" s="143"/>
      <c r="Q68" s="144"/>
      <c r="R68" s="145">
        <f t="shared" si="53"/>
        <v>0</v>
      </c>
      <c r="S68" s="143"/>
      <c r="T68" s="144"/>
      <c r="U68" s="145">
        <f t="shared" si="54"/>
        <v>0</v>
      </c>
      <c r="V68" s="143"/>
      <c r="W68" s="144"/>
      <c r="X68" s="145">
        <f t="shared" si="55"/>
        <v>0</v>
      </c>
      <c r="Y68" s="143"/>
      <c r="Z68" s="144"/>
      <c r="AA68" s="145">
        <f t="shared" si="56"/>
        <v>0</v>
      </c>
      <c r="AB68" s="143"/>
      <c r="AC68" s="144"/>
      <c r="AD68" s="145">
        <f t="shared" si="57"/>
        <v>0</v>
      </c>
      <c r="AE68" s="143"/>
      <c r="AF68" s="144"/>
      <c r="AG68" s="145">
        <f t="shared" si="58"/>
        <v>0</v>
      </c>
      <c r="AH68" s="143"/>
      <c r="AI68" s="144"/>
      <c r="AJ68" s="145">
        <f t="shared" si="59"/>
        <v>0</v>
      </c>
      <c r="AK68" s="143"/>
      <c r="AL68" s="144"/>
      <c r="AM68" s="145">
        <f t="shared" si="60"/>
        <v>0</v>
      </c>
      <c r="AN68" s="143"/>
      <c r="AO68" s="144"/>
      <c r="AP68" s="145">
        <f t="shared" si="61"/>
        <v>0</v>
      </c>
      <c r="AQ68" s="210">
        <f t="shared" si="63"/>
        <v>0</v>
      </c>
      <c r="AR68" s="211">
        <f t="shared" si="64"/>
        <v>0</v>
      </c>
      <c r="AS68" s="212">
        <f t="shared" si="65"/>
        <v>0</v>
      </c>
    </row>
    <row r="69" spans="1:47" x14ac:dyDescent="0.2">
      <c r="A69" s="194" t="s">
        <v>263</v>
      </c>
      <c r="D69" s="160" t="s">
        <v>81</v>
      </c>
      <c r="F69" s="126"/>
      <c r="G69" s="143" t="e">
        <f>'ГСМ админ'!$E$4</f>
        <v>#DIV/0!</v>
      </c>
      <c r="H69" s="144"/>
      <c r="I69" s="145" t="e">
        <f t="shared" si="50"/>
        <v>#DIV/0!</v>
      </c>
      <c r="J69" s="143" t="e">
        <f>'ГСМ админ'!$F$4</f>
        <v>#DIV/0!</v>
      </c>
      <c r="K69" s="144"/>
      <c r="L69" s="145" t="e">
        <f t="shared" si="51"/>
        <v>#DIV/0!</v>
      </c>
      <c r="M69" s="143" t="e">
        <f>'ГСМ админ'!$G$4</f>
        <v>#DIV/0!</v>
      </c>
      <c r="N69" s="144"/>
      <c r="O69" s="145" t="e">
        <f t="shared" si="52"/>
        <v>#DIV/0!</v>
      </c>
      <c r="P69" s="143" t="e">
        <f>'ГСМ админ'!$H$4</f>
        <v>#DIV/0!</v>
      </c>
      <c r="Q69" s="144"/>
      <c r="R69" s="145" t="e">
        <f t="shared" si="53"/>
        <v>#DIV/0!</v>
      </c>
      <c r="S69" s="143" t="e">
        <f>'ГСМ админ'!$I$4</f>
        <v>#DIV/0!</v>
      </c>
      <c r="T69" s="144"/>
      <c r="U69" s="145" t="e">
        <f t="shared" si="54"/>
        <v>#DIV/0!</v>
      </c>
      <c r="V69" s="143" t="e">
        <f>'ГСМ админ'!$J$4</f>
        <v>#DIV/0!</v>
      </c>
      <c r="W69" s="144"/>
      <c r="X69" s="145" t="e">
        <f t="shared" si="55"/>
        <v>#DIV/0!</v>
      </c>
      <c r="Y69" s="143" t="e">
        <f>'ГСМ админ'!$K$4</f>
        <v>#DIV/0!</v>
      </c>
      <c r="Z69" s="144"/>
      <c r="AA69" s="145" t="e">
        <f t="shared" si="56"/>
        <v>#DIV/0!</v>
      </c>
      <c r="AB69" s="143" t="e">
        <f>'ГСМ админ'!$L$4</f>
        <v>#DIV/0!</v>
      </c>
      <c r="AC69" s="144"/>
      <c r="AD69" s="145" t="e">
        <f t="shared" si="57"/>
        <v>#DIV/0!</v>
      </c>
      <c r="AE69" s="143" t="e">
        <f>'ГСМ админ'!$M$4</f>
        <v>#DIV/0!</v>
      </c>
      <c r="AF69" s="144"/>
      <c r="AG69" s="145" t="e">
        <f t="shared" si="58"/>
        <v>#DIV/0!</v>
      </c>
      <c r="AH69" s="143" t="e">
        <f>'ГСМ админ'!$N$4</f>
        <v>#DIV/0!</v>
      </c>
      <c r="AI69" s="144"/>
      <c r="AJ69" s="145" t="e">
        <f t="shared" si="59"/>
        <v>#DIV/0!</v>
      </c>
      <c r="AK69" s="143" t="e">
        <f>'ГСМ админ'!$O$4</f>
        <v>#DIV/0!</v>
      </c>
      <c r="AL69" s="144"/>
      <c r="AM69" s="145" t="e">
        <f t="shared" si="60"/>
        <v>#DIV/0!</v>
      </c>
      <c r="AN69" s="143" t="e">
        <f>'ГСМ админ'!$P$4</f>
        <v>#DIV/0!</v>
      </c>
      <c r="AO69" s="144"/>
      <c r="AP69" s="145" t="e">
        <f t="shared" si="61"/>
        <v>#DIV/0!</v>
      </c>
      <c r="AQ69" s="210" t="e">
        <f t="shared" si="63"/>
        <v>#DIV/0!</v>
      </c>
      <c r="AR69" s="211">
        <f t="shared" si="64"/>
        <v>0</v>
      </c>
      <c r="AS69" s="212" t="e">
        <f t="shared" si="65"/>
        <v>#DIV/0!</v>
      </c>
    </row>
    <row r="70" spans="1:47" x14ac:dyDescent="0.2">
      <c r="A70" s="194" t="s">
        <v>263</v>
      </c>
      <c r="D70" s="160" t="s">
        <v>82</v>
      </c>
      <c r="F70" s="126"/>
      <c r="G70" s="143" t="e">
        <f>'ГСМ админ'!$E$14</f>
        <v>#DIV/0!</v>
      </c>
      <c r="H70" s="144"/>
      <c r="I70" s="145" t="e">
        <f t="shared" ref="I70" si="90">G70-H70</f>
        <v>#DIV/0!</v>
      </c>
      <c r="J70" s="143" t="e">
        <f>'ГСМ админ'!$F$14</f>
        <v>#DIV/0!</v>
      </c>
      <c r="K70" s="144"/>
      <c r="L70" s="145" t="e">
        <f t="shared" ref="L70" si="91">J70-K70</f>
        <v>#DIV/0!</v>
      </c>
      <c r="M70" s="143" t="e">
        <f>'ГСМ админ'!$G$14</f>
        <v>#DIV/0!</v>
      </c>
      <c r="N70" s="144"/>
      <c r="O70" s="145" t="e">
        <f t="shared" ref="O70" si="92">M70-N70</f>
        <v>#DIV/0!</v>
      </c>
      <c r="P70" s="143" t="e">
        <f>'ГСМ админ'!$H$14</f>
        <v>#DIV/0!</v>
      </c>
      <c r="Q70" s="144"/>
      <c r="R70" s="145" t="e">
        <f t="shared" ref="R70" si="93">P70-Q70</f>
        <v>#DIV/0!</v>
      </c>
      <c r="S70" s="143" t="e">
        <f>'ГСМ админ'!$I$14</f>
        <v>#DIV/0!</v>
      </c>
      <c r="T70" s="144"/>
      <c r="U70" s="145" t="e">
        <f t="shared" ref="U70" si="94">S70-T70</f>
        <v>#DIV/0!</v>
      </c>
      <c r="V70" s="143" t="e">
        <f>'ГСМ админ'!$J$14</f>
        <v>#DIV/0!</v>
      </c>
      <c r="W70" s="144"/>
      <c r="X70" s="145" t="e">
        <f t="shared" ref="X70" si="95">V70-W70</f>
        <v>#DIV/0!</v>
      </c>
      <c r="Y70" s="143" t="e">
        <f>'ГСМ админ'!$K$14</f>
        <v>#DIV/0!</v>
      </c>
      <c r="Z70" s="144"/>
      <c r="AA70" s="145" t="e">
        <f t="shared" ref="AA70" si="96">Y70-Z70</f>
        <v>#DIV/0!</v>
      </c>
      <c r="AB70" s="143" t="e">
        <f>'ГСМ админ'!$L$14</f>
        <v>#DIV/0!</v>
      </c>
      <c r="AC70" s="144"/>
      <c r="AD70" s="145" t="e">
        <f t="shared" ref="AD70" si="97">AB70-AC70</f>
        <v>#DIV/0!</v>
      </c>
      <c r="AE70" s="143" t="e">
        <f>'ГСМ админ'!$M$14</f>
        <v>#DIV/0!</v>
      </c>
      <c r="AF70" s="144"/>
      <c r="AG70" s="145" t="e">
        <f t="shared" ref="AG70" si="98">AE70-AF70</f>
        <v>#DIV/0!</v>
      </c>
      <c r="AH70" s="143" t="e">
        <f>'ГСМ админ'!$N$14</f>
        <v>#DIV/0!</v>
      </c>
      <c r="AI70" s="144"/>
      <c r="AJ70" s="145" t="e">
        <f t="shared" ref="AJ70" si="99">AH70-AI70</f>
        <v>#DIV/0!</v>
      </c>
      <c r="AK70" s="143" t="e">
        <f>'ГСМ админ'!$O$14</f>
        <v>#DIV/0!</v>
      </c>
      <c r="AL70" s="144"/>
      <c r="AM70" s="145" t="e">
        <f t="shared" ref="AM70" si="100">AK70-AL70</f>
        <v>#DIV/0!</v>
      </c>
      <c r="AN70" s="143" t="e">
        <f>'ГСМ админ'!$P$14</f>
        <v>#DIV/0!</v>
      </c>
      <c r="AO70" s="144"/>
      <c r="AP70" s="145" t="e">
        <f t="shared" ref="AP70" si="101">AN70-AO70</f>
        <v>#DIV/0!</v>
      </c>
      <c r="AQ70" s="210" t="e">
        <f t="shared" si="63"/>
        <v>#DIV/0!</v>
      </c>
      <c r="AR70" s="211">
        <f t="shared" si="64"/>
        <v>0</v>
      </c>
      <c r="AS70" s="212" t="e">
        <f t="shared" si="65"/>
        <v>#DIV/0!</v>
      </c>
    </row>
    <row r="71" spans="1:47" x14ac:dyDescent="0.2">
      <c r="A71" s="194" t="s">
        <v>262</v>
      </c>
      <c r="D71" s="160" t="s">
        <v>83</v>
      </c>
      <c r="F71" s="126"/>
      <c r="G71" s="143">
        <f>'Прочие расходы '!$G71</f>
        <v>0</v>
      </c>
      <c r="H71" s="144"/>
      <c r="I71" s="145">
        <f t="shared" ref="I71" si="102">H71-G71</f>
        <v>0</v>
      </c>
      <c r="J71" s="143">
        <f>'Прочие расходы '!$J71</f>
        <v>0</v>
      </c>
      <c r="K71" s="144"/>
      <c r="L71" s="145">
        <f t="shared" ref="L71" si="103">K71-J71</f>
        <v>0</v>
      </c>
      <c r="M71" s="143">
        <f>'Прочие расходы '!$M71</f>
        <v>0</v>
      </c>
      <c r="N71" s="144"/>
      <c r="O71" s="145">
        <f t="shared" ref="O71" si="104">N71-M71</f>
        <v>0</v>
      </c>
      <c r="P71" s="143">
        <f>'Прочие расходы '!$P71</f>
        <v>0</v>
      </c>
      <c r="Q71" s="144"/>
      <c r="R71" s="145">
        <f t="shared" ref="R71" si="105">Q71-P71</f>
        <v>0</v>
      </c>
      <c r="S71" s="143">
        <f>'Прочие расходы '!$S71</f>
        <v>0</v>
      </c>
      <c r="T71" s="144"/>
      <c r="U71" s="145">
        <f t="shared" ref="U71" si="106">T71-S71</f>
        <v>0</v>
      </c>
      <c r="V71" s="143">
        <f>'Прочие расходы '!$V71</f>
        <v>0</v>
      </c>
      <c r="W71" s="144"/>
      <c r="X71" s="145">
        <f t="shared" ref="X71" si="107">W71-V71</f>
        <v>0</v>
      </c>
      <c r="Y71" s="143">
        <f>'Прочие расходы '!$Y71</f>
        <v>0</v>
      </c>
      <c r="Z71" s="144"/>
      <c r="AA71" s="145">
        <f t="shared" ref="AA71" si="108">Z71-Y71</f>
        <v>0</v>
      </c>
      <c r="AB71" s="143">
        <f>'Прочие расходы '!$AB71</f>
        <v>0</v>
      </c>
      <c r="AC71" s="144"/>
      <c r="AD71" s="145">
        <f t="shared" ref="AD71" si="109">AC71-AB71</f>
        <v>0</v>
      </c>
      <c r="AE71" s="143">
        <f>'Прочие расходы '!$AE71</f>
        <v>0</v>
      </c>
      <c r="AF71" s="144"/>
      <c r="AG71" s="145">
        <f t="shared" ref="AG71" si="110">AF71-AE71</f>
        <v>0</v>
      </c>
      <c r="AH71" s="143">
        <f>'Прочие расходы '!$AH71</f>
        <v>0</v>
      </c>
      <c r="AI71" s="144"/>
      <c r="AJ71" s="145">
        <f t="shared" ref="AJ71" si="111">AI71-AH71</f>
        <v>0</v>
      </c>
      <c r="AK71" s="143">
        <f>'Прочие расходы '!$AK71</f>
        <v>0</v>
      </c>
      <c r="AL71" s="144"/>
      <c r="AM71" s="145">
        <f t="shared" ref="AM71" si="112">AL71-AK71</f>
        <v>0</v>
      </c>
      <c r="AN71" s="143">
        <f>'Прочие расходы '!$AN71</f>
        <v>0</v>
      </c>
      <c r="AO71" s="144"/>
      <c r="AP71" s="145">
        <f t="shared" ref="AP71" si="113">AO71-AN71</f>
        <v>0</v>
      </c>
      <c r="AQ71" s="210">
        <f t="shared" si="63"/>
        <v>0</v>
      </c>
      <c r="AR71" s="211">
        <f t="shared" si="64"/>
        <v>0</v>
      </c>
      <c r="AS71" s="212">
        <f t="shared" si="65"/>
        <v>0</v>
      </c>
    </row>
    <row r="72" spans="1:47" s="146" customFormat="1" x14ac:dyDescent="0.2">
      <c r="A72" s="197"/>
      <c r="C72" s="146" t="s">
        <v>84</v>
      </c>
      <c r="F72" s="161"/>
      <c r="G72" s="34">
        <f>SUM(G73:G74)</f>
        <v>575.02038461538461</v>
      </c>
      <c r="H72" s="147">
        <f>SUM(H73:H74)</f>
        <v>0</v>
      </c>
      <c r="I72" s="137">
        <f t="shared" si="50"/>
        <v>575.02038461538461</v>
      </c>
      <c r="J72" s="34">
        <f>SUM(J73:J74)</f>
        <v>30.266538461538463</v>
      </c>
      <c r="K72" s="147">
        <f>SUM(K73:K74)</f>
        <v>0</v>
      </c>
      <c r="L72" s="137">
        <f t="shared" si="51"/>
        <v>30.266538461538463</v>
      </c>
      <c r="M72" s="34">
        <f>SUM(M73:M74)</f>
        <v>35.311153846153843</v>
      </c>
      <c r="N72" s="147">
        <f>SUM(N73:N74)</f>
        <v>0</v>
      </c>
      <c r="O72" s="137">
        <f t="shared" si="52"/>
        <v>35.311153846153843</v>
      </c>
      <c r="P72" s="34">
        <f>SUM(P73:P74)</f>
        <v>175.04307692307691</v>
      </c>
      <c r="Q72" s="147">
        <f>SUM(Q73:Q74)</f>
        <v>0</v>
      </c>
      <c r="R72" s="137">
        <f t="shared" si="53"/>
        <v>175.04307692307691</v>
      </c>
      <c r="S72" s="34">
        <f>SUM(S73:S74)</f>
        <v>1428.4084615384616</v>
      </c>
      <c r="T72" s="147">
        <f>SUM(T73:T74)</f>
        <v>0</v>
      </c>
      <c r="U72" s="137">
        <f t="shared" si="54"/>
        <v>1428.4084615384616</v>
      </c>
      <c r="V72" s="34">
        <f>SUM(V73:V74)</f>
        <v>265.12230769230769</v>
      </c>
      <c r="W72" s="147">
        <f>SUM(W73:W74)</f>
        <v>0</v>
      </c>
      <c r="X72" s="137">
        <f t="shared" si="55"/>
        <v>265.12230769230769</v>
      </c>
      <c r="Y72" s="34">
        <f>SUM(Y73:Y74)</f>
        <v>0</v>
      </c>
      <c r="Z72" s="147">
        <f>SUM(Z73:Z74)</f>
        <v>0</v>
      </c>
      <c r="AA72" s="137">
        <f t="shared" si="56"/>
        <v>0</v>
      </c>
      <c r="AB72" s="34">
        <f>SUM(AB73:AB74)</f>
        <v>0</v>
      </c>
      <c r="AC72" s="147">
        <f>SUM(AC73:AC74)</f>
        <v>0</v>
      </c>
      <c r="AD72" s="137">
        <f t="shared" si="57"/>
        <v>0</v>
      </c>
      <c r="AE72" s="34">
        <f>SUM(AE73:AE74)</f>
        <v>210.04137931034481</v>
      </c>
      <c r="AF72" s="147">
        <f>SUM(AF73:AF74)</f>
        <v>0</v>
      </c>
      <c r="AG72" s="137">
        <f t="shared" si="58"/>
        <v>210.04137931034481</v>
      </c>
      <c r="AH72" s="34">
        <f>SUM(AH73:AH74)</f>
        <v>76.884137931034473</v>
      </c>
      <c r="AI72" s="147">
        <f>SUM(AI73:AI74)</f>
        <v>0</v>
      </c>
      <c r="AJ72" s="137">
        <f t="shared" si="59"/>
        <v>76.884137931034473</v>
      </c>
      <c r="AK72" s="34">
        <f>SUM(AK73:AK74)</f>
        <v>0</v>
      </c>
      <c r="AL72" s="147">
        <f>SUM(AL73:AL74)</f>
        <v>0</v>
      </c>
      <c r="AM72" s="137">
        <f t="shared" si="60"/>
        <v>0</v>
      </c>
      <c r="AN72" s="34">
        <f>SUM(AN73:AN74)</f>
        <v>0</v>
      </c>
      <c r="AO72" s="147">
        <f>SUM(AO73:AO74)</f>
        <v>0</v>
      </c>
      <c r="AP72" s="137">
        <f t="shared" si="61"/>
        <v>0</v>
      </c>
      <c r="AQ72" s="207">
        <f t="shared" si="63"/>
        <v>2796.0974403183022</v>
      </c>
      <c r="AR72" s="208">
        <f t="shared" si="64"/>
        <v>0</v>
      </c>
      <c r="AS72" s="209">
        <f t="shared" si="65"/>
        <v>2796.0974403183022</v>
      </c>
      <c r="AU72" s="326"/>
    </row>
    <row r="73" spans="1:47" x14ac:dyDescent="0.2">
      <c r="A73" s="194" t="s">
        <v>84</v>
      </c>
      <c r="D73" s="160" t="s">
        <v>85</v>
      </c>
      <c r="F73" s="126"/>
      <c r="G73" s="143">
        <f>Страхование!$L$2</f>
        <v>575.02038461538461</v>
      </c>
      <c r="H73" s="144"/>
      <c r="I73" s="145">
        <f t="shared" si="50"/>
        <v>575.02038461538461</v>
      </c>
      <c r="J73" s="143">
        <f>Страхование!$M$2</f>
        <v>30.266538461538463</v>
      </c>
      <c r="K73" s="144"/>
      <c r="L73" s="145">
        <f t="shared" si="51"/>
        <v>30.266538461538463</v>
      </c>
      <c r="M73" s="143">
        <f>Страхование!$N$2</f>
        <v>35.311153846153843</v>
      </c>
      <c r="N73" s="144"/>
      <c r="O73" s="145">
        <f t="shared" si="52"/>
        <v>35.311153846153843</v>
      </c>
      <c r="P73" s="143">
        <f>Страхование!$O$2</f>
        <v>175.04307692307691</v>
      </c>
      <c r="Q73" s="144"/>
      <c r="R73" s="145">
        <f t="shared" si="53"/>
        <v>175.04307692307691</v>
      </c>
      <c r="S73" s="143">
        <f>Страхование!$P$2</f>
        <v>1428.4084615384616</v>
      </c>
      <c r="T73" s="144"/>
      <c r="U73" s="145">
        <f t="shared" si="54"/>
        <v>1428.4084615384616</v>
      </c>
      <c r="V73" s="143">
        <f>Страхование!$Q$2</f>
        <v>265.12230769230769</v>
      </c>
      <c r="W73" s="144"/>
      <c r="X73" s="145">
        <f t="shared" si="55"/>
        <v>265.12230769230769</v>
      </c>
      <c r="Y73" s="143">
        <f>Страхование!$R$2</f>
        <v>0</v>
      </c>
      <c r="Z73" s="144"/>
      <c r="AA73" s="145">
        <f t="shared" si="56"/>
        <v>0</v>
      </c>
      <c r="AB73" s="143">
        <f>Страхование!$S$2</f>
        <v>0</v>
      </c>
      <c r="AC73" s="144"/>
      <c r="AD73" s="145">
        <f t="shared" si="57"/>
        <v>0</v>
      </c>
      <c r="AE73" s="143">
        <f>Страхование!$T$2</f>
        <v>210.04137931034481</v>
      </c>
      <c r="AF73" s="144"/>
      <c r="AG73" s="145">
        <f t="shared" si="58"/>
        <v>210.04137931034481</v>
      </c>
      <c r="AH73" s="143">
        <f>Страхование!$U$2</f>
        <v>76.884137931034473</v>
      </c>
      <c r="AI73" s="144"/>
      <c r="AJ73" s="145">
        <f t="shared" si="59"/>
        <v>76.884137931034473</v>
      </c>
      <c r="AK73" s="143">
        <f>Страхование!$V$2</f>
        <v>0</v>
      </c>
      <c r="AL73" s="144"/>
      <c r="AM73" s="145">
        <f t="shared" si="60"/>
        <v>0</v>
      </c>
      <c r="AN73" s="143">
        <f>Страхование!$W$2</f>
        <v>0</v>
      </c>
      <c r="AO73" s="144"/>
      <c r="AP73" s="145">
        <f t="shared" si="61"/>
        <v>0</v>
      </c>
      <c r="AQ73" s="210">
        <f t="shared" si="63"/>
        <v>2796.0974403183022</v>
      </c>
      <c r="AR73" s="211">
        <f t="shared" si="64"/>
        <v>0</v>
      </c>
      <c r="AS73" s="212">
        <f t="shared" si="65"/>
        <v>2796.0974403183022</v>
      </c>
    </row>
    <row r="74" spans="1:47" x14ac:dyDescent="0.2">
      <c r="A74" s="194"/>
      <c r="D74" s="160" t="s">
        <v>86</v>
      </c>
      <c r="F74" s="126"/>
      <c r="G74" s="143"/>
      <c r="H74" s="144"/>
      <c r="I74" s="145">
        <f t="shared" si="50"/>
        <v>0</v>
      </c>
      <c r="J74" s="143"/>
      <c r="K74" s="144"/>
      <c r="L74" s="145">
        <f t="shared" si="51"/>
        <v>0</v>
      </c>
      <c r="M74" s="143"/>
      <c r="N74" s="144"/>
      <c r="O74" s="145">
        <f t="shared" si="52"/>
        <v>0</v>
      </c>
      <c r="P74" s="143"/>
      <c r="Q74" s="144"/>
      <c r="R74" s="145">
        <f t="shared" si="53"/>
        <v>0</v>
      </c>
      <c r="S74" s="143"/>
      <c r="T74" s="144"/>
      <c r="U74" s="145">
        <f t="shared" si="54"/>
        <v>0</v>
      </c>
      <c r="V74" s="143"/>
      <c r="W74" s="144"/>
      <c r="X74" s="145">
        <f t="shared" si="55"/>
        <v>0</v>
      </c>
      <c r="Y74" s="143"/>
      <c r="Z74" s="144"/>
      <c r="AA74" s="145">
        <f t="shared" si="56"/>
        <v>0</v>
      </c>
      <c r="AB74" s="143"/>
      <c r="AC74" s="144"/>
      <c r="AD74" s="145">
        <f t="shared" si="57"/>
        <v>0</v>
      </c>
      <c r="AE74" s="143"/>
      <c r="AF74" s="144"/>
      <c r="AG74" s="145">
        <f t="shared" si="58"/>
        <v>0</v>
      </c>
      <c r="AH74" s="143"/>
      <c r="AI74" s="144"/>
      <c r="AJ74" s="145">
        <f t="shared" si="59"/>
        <v>0</v>
      </c>
      <c r="AK74" s="143"/>
      <c r="AL74" s="144"/>
      <c r="AM74" s="145">
        <f t="shared" si="60"/>
        <v>0</v>
      </c>
      <c r="AN74" s="143"/>
      <c r="AO74" s="144"/>
      <c r="AP74" s="145">
        <f t="shared" si="61"/>
        <v>0</v>
      </c>
      <c r="AQ74" s="210">
        <f t="shared" si="63"/>
        <v>0</v>
      </c>
      <c r="AR74" s="211">
        <f t="shared" si="64"/>
        <v>0</v>
      </c>
      <c r="AS74" s="212">
        <f t="shared" si="65"/>
        <v>0</v>
      </c>
    </row>
    <row r="75" spans="1:47" s="146" customFormat="1" x14ac:dyDescent="0.2">
      <c r="A75" s="197"/>
      <c r="C75" s="146" t="s">
        <v>87</v>
      </c>
      <c r="F75" s="161"/>
      <c r="G75" s="34">
        <f>SUM(G76:G80)</f>
        <v>0</v>
      </c>
      <c r="H75" s="147">
        <f>SUM(H76:H80)</f>
        <v>0</v>
      </c>
      <c r="I75" s="137">
        <f t="shared" si="50"/>
        <v>0</v>
      </c>
      <c r="J75" s="34">
        <f>SUM(J76:J80)</f>
        <v>0</v>
      </c>
      <c r="K75" s="147">
        <f>SUM(K76:K80)</f>
        <v>0</v>
      </c>
      <c r="L75" s="137">
        <f t="shared" si="51"/>
        <v>0</v>
      </c>
      <c r="M75" s="34">
        <f>SUM(M76:M80)</f>
        <v>0</v>
      </c>
      <c r="N75" s="147">
        <f>SUM(N76:N80)</f>
        <v>0</v>
      </c>
      <c r="O75" s="137">
        <f t="shared" si="52"/>
        <v>0</v>
      </c>
      <c r="P75" s="34">
        <f>SUM(P76:P80)</f>
        <v>0</v>
      </c>
      <c r="Q75" s="147">
        <f>SUM(Q76:Q80)</f>
        <v>0</v>
      </c>
      <c r="R75" s="137">
        <f t="shared" si="53"/>
        <v>0</v>
      </c>
      <c r="S75" s="34">
        <f>SUM(S76:S80)</f>
        <v>0</v>
      </c>
      <c r="T75" s="147">
        <f>SUM(T76:T80)</f>
        <v>0</v>
      </c>
      <c r="U75" s="137">
        <f t="shared" si="54"/>
        <v>0</v>
      </c>
      <c r="V75" s="34">
        <f>SUM(V76:V80)</f>
        <v>0</v>
      </c>
      <c r="W75" s="147">
        <f>SUM(W76:W80)</f>
        <v>0</v>
      </c>
      <c r="X75" s="137">
        <f t="shared" si="55"/>
        <v>0</v>
      </c>
      <c r="Y75" s="34">
        <f>SUM(Y76:Y80)</f>
        <v>0</v>
      </c>
      <c r="Z75" s="147">
        <f>SUM(Z76:Z80)</f>
        <v>0</v>
      </c>
      <c r="AA75" s="137">
        <f t="shared" si="56"/>
        <v>0</v>
      </c>
      <c r="AB75" s="34">
        <f>SUM(AB76:AB80)</f>
        <v>0</v>
      </c>
      <c r="AC75" s="147">
        <f>SUM(AC76:AC80)</f>
        <v>0</v>
      </c>
      <c r="AD75" s="137">
        <f t="shared" si="57"/>
        <v>0</v>
      </c>
      <c r="AE75" s="34">
        <f>SUM(AE76:AE80)</f>
        <v>0</v>
      </c>
      <c r="AF75" s="147">
        <f>SUM(AF76:AF80)</f>
        <v>0</v>
      </c>
      <c r="AG75" s="137">
        <f t="shared" si="58"/>
        <v>0</v>
      </c>
      <c r="AH75" s="34">
        <f>SUM(AH76:AH80)</f>
        <v>0</v>
      </c>
      <c r="AI75" s="147">
        <f>SUM(AI76:AI80)</f>
        <v>0</v>
      </c>
      <c r="AJ75" s="137">
        <f t="shared" si="59"/>
        <v>0</v>
      </c>
      <c r="AK75" s="34">
        <f>SUM(AK76:AK80)</f>
        <v>0</v>
      </c>
      <c r="AL75" s="147">
        <f>SUM(AL76:AL80)</f>
        <v>0</v>
      </c>
      <c r="AM75" s="137">
        <f t="shared" si="60"/>
        <v>0</v>
      </c>
      <c r="AN75" s="34">
        <f>SUM(AN76:AN80)</f>
        <v>0</v>
      </c>
      <c r="AO75" s="147">
        <f>SUM(AO76:AO80)</f>
        <v>0</v>
      </c>
      <c r="AP75" s="137">
        <f t="shared" si="61"/>
        <v>0</v>
      </c>
      <c r="AQ75" s="207">
        <f t="shared" si="63"/>
        <v>0</v>
      </c>
      <c r="AR75" s="208">
        <f t="shared" si="64"/>
        <v>0</v>
      </c>
      <c r="AS75" s="209">
        <f t="shared" si="65"/>
        <v>0</v>
      </c>
      <c r="AU75" s="326"/>
    </row>
    <row r="76" spans="1:47" x14ac:dyDescent="0.2">
      <c r="A76" s="194" t="s">
        <v>262</v>
      </c>
      <c r="D76" s="124" t="s">
        <v>88</v>
      </c>
      <c r="F76" s="126"/>
      <c r="G76" s="143">
        <f>'Прочие расходы '!$G76</f>
        <v>0</v>
      </c>
      <c r="H76" s="144"/>
      <c r="I76" s="145">
        <f t="shared" ref="I76:I80" si="114">H76-G76</f>
        <v>0</v>
      </c>
      <c r="J76" s="143">
        <f>'Прочие расходы '!$J76</f>
        <v>0</v>
      </c>
      <c r="K76" s="144"/>
      <c r="L76" s="145">
        <f t="shared" ref="L76:L80" si="115">K76-J76</f>
        <v>0</v>
      </c>
      <c r="M76" s="143">
        <f>'Прочие расходы '!$M76</f>
        <v>0</v>
      </c>
      <c r="N76" s="144"/>
      <c r="O76" s="145">
        <f t="shared" ref="O76:O80" si="116">N76-M76</f>
        <v>0</v>
      </c>
      <c r="P76" s="143">
        <f>'Прочие расходы '!$P76</f>
        <v>0</v>
      </c>
      <c r="Q76" s="144"/>
      <c r="R76" s="145">
        <f t="shared" ref="R76:R80" si="117">Q76-P76</f>
        <v>0</v>
      </c>
      <c r="S76" s="143">
        <f>'Прочие расходы '!$S76</f>
        <v>0</v>
      </c>
      <c r="T76" s="144"/>
      <c r="U76" s="145">
        <f t="shared" ref="U76:U80" si="118">T76-S76</f>
        <v>0</v>
      </c>
      <c r="V76" s="143">
        <f>'Прочие расходы '!$V76</f>
        <v>0</v>
      </c>
      <c r="W76" s="144"/>
      <c r="X76" s="145">
        <f t="shared" ref="X76:X80" si="119">W76-V76</f>
        <v>0</v>
      </c>
      <c r="Y76" s="143">
        <f>'Прочие расходы '!$Y76</f>
        <v>0</v>
      </c>
      <c r="Z76" s="144"/>
      <c r="AA76" s="145">
        <f t="shared" ref="AA76:AA80" si="120">Z76-Y76</f>
        <v>0</v>
      </c>
      <c r="AB76" s="143">
        <f>'Прочие расходы '!$AB76</f>
        <v>0</v>
      </c>
      <c r="AC76" s="144"/>
      <c r="AD76" s="145">
        <f t="shared" ref="AD76:AD80" si="121">AC76-AB76</f>
        <v>0</v>
      </c>
      <c r="AE76" s="143">
        <f>'Прочие расходы '!$AE76</f>
        <v>0</v>
      </c>
      <c r="AF76" s="144"/>
      <c r="AG76" s="145">
        <f t="shared" ref="AG76:AG80" si="122">AF76-AE76</f>
        <v>0</v>
      </c>
      <c r="AH76" s="143">
        <f>'Прочие расходы '!$AH76</f>
        <v>0</v>
      </c>
      <c r="AI76" s="144"/>
      <c r="AJ76" s="145">
        <f t="shared" ref="AJ76:AJ80" si="123">AI76-AH76</f>
        <v>0</v>
      </c>
      <c r="AK76" s="143">
        <f>'Прочие расходы '!$AK76</f>
        <v>0</v>
      </c>
      <c r="AL76" s="144"/>
      <c r="AM76" s="145">
        <f t="shared" ref="AM76:AM80" si="124">AL76-AK76</f>
        <v>0</v>
      </c>
      <c r="AN76" s="143">
        <f>'Прочие расходы '!$AN76</f>
        <v>0</v>
      </c>
      <c r="AO76" s="144"/>
      <c r="AP76" s="145">
        <f t="shared" ref="AP76:AP80" si="125">AO76-AN76</f>
        <v>0</v>
      </c>
      <c r="AQ76" s="210">
        <f t="shared" si="63"/>
        <v>0</v>
      </c>
      <c r="AR76" s="211">
        <f t="shared" si="64"/>
        <v>0</v>
      </c>
      <c r="AS76" s="212">
        <f t="shared" si="65"/>
        <v>0</v>
      </c>
    </row>
    <row r="77" spans="1:47" x14ac:dyDescent="0.2">
      <c r="A77" s="194" t="s">
        <v>262</v>
      </c>
      <c r="D77" s="124" t="s">
        <v>89</v>
      </c>
      <c r="F77" s="126"/>
      <c r="G77" s="143">
        <f>'Прочие расходы '!$G77</f>
        <v>0</v>
      </c>
      <c r="H77" s="144"/>
      <c r="I77" s="145">
        <f t="shared" si="114"/>
        <v>0</v>
      </c>
      <c r="J77" s="143">
        <f>'Прочие расходы '!$J77</f>
        <v>0</v>
      </c>
      <c r="K77" s="144"/>
      <c r="L77" s="145">
        <f t="shared" si="115"/>
        <v>0</v>
      </c>
      <c r="M77" s="143">
        <f>'Прочие расходы '!$M77</f>
        <v>0</v>
      </c>
      <c r="N77" s="144"/>
      <c r="O77" s="145">
        <f t="shared" si="116"/>
        <v>0</v>
      </c>
      <c r="P77" s="143">
        <f>'Прочие расходы '!$P77</f>
        <v>0</v>
      </c>
      <c r="Q77" s="144"/>
      <c r="R77" s="145">
        <f t="shared" si="117"/>
        <v>0</v>
      </c>
      <c r="S77" s="143">
        <f>'Прочие расходы '!$S77</f>
        <v>0</v>
      </c>
      <c r="T77" s="144"/>
      <c r="U77" s="145">
        <f t="shared" si="118"/>
        <v>0</v>
      </c>
      <c r="V77" s="143">
        <f>'Прочие расходы '!$V77</f>
        <v>0</v>
      </c>
      <c r="W77" s="144"/>
      <c r="X77" s="145">
        <f t="shared" si="119"/>
        <v>0</v>
      </c>
      <c r="Y77" s="143">
        <f>'Прочие расходы '!$Y77</f>
        <v>0</v>
      </c>
      <c r="Z77" s="144"/>
      <c r="AA77" s="145">
        <f t="shared" si="120"/>
        <v>0</v>
      </c>
      <c r="AB77" s="143">
        <f>'Прочие расходы '!$AB77</f>
        <v>0</v>
      </c>
      <c r="AC77" s="144"/>
      <c r="AD77" s="145">
        <f t="shared" si="121"/>
        <v>0</v>
      </c>
      <c r="AE77" s="143">
        <f>'Прочие расходы '!$AE77</f>
        <v>0</v>
      </c>
      <c r="AF77" s="144"/>
      <c r="AG77" s="145">
        <f t="shared" si="122"/>
        <v>0</v>
      </c>
      <c r="AH77" s="143">
        <f>'Прочие расходы '!$AH77</f>
        <v>0</v>
      </c>
      <c r="AI77" s="144"/>
      <c r="AJ77" s="145">
        <f t="shared" si="123"/>
        <v>0</v>
      </c>
      <c r="AK77" s="143">
        <f>'Прочие расходы '!$AK77</f>
        <v>0</v>
      </c>
      <c r="AL77" s="144"/>
      <c r="AM77" s="145">
        <f t="shared" si="124"/>
        <v>0</v>
      </c>
      <c r="AN77" s="143">
        <f>'Прочие расходы '!$AN77</f>
        <v>0</v>
      </c>
      <c r="AO77" s="144"/>
      <c r="AP77" s="145">
        <f t="shared" si="125"/>
        <v>0</v>
      </c>
      <c r="AQ77" s="210">
        <f t="shared" si="63"/>
        <v>0</v>
      </c>
      <c r="AR77" s="211">
        <f t="shared" si="64"/>
        <v>0</v>
      </c>
      <c r="AS77" s="212">
        <f t="shared" si="65"/>
        <v>0</v>
      </c>
    </row>
    <row r="78" spans="1:47" x14ac:dyDescent="0.2">
      <c r="A78" s="194" t="s">
        <v>262</v>
      </c>
      <c r="D78" s="124" t="s">
        <v>90</v>
      </c>
      <c r="F78" s="126"/>
      <c r="G78" s="143">
        <f>'Прочие расходы '!$G78</f>
        <v>0</v>
      </c>
      <c r="H78" s="144"/>
      <c r="I78" s="145">
        <f t="shared" si="114"/>
        <v>0</v>
      </c>
      <c r="J78" s="143">
        <f>'Прочие расходы '!$J78</f>
        <v>0</v>
      </c>
      <c r="K78" s="144"/>
      <c r="L78" s="145">
        <f t="shared" si="115"/>
        <v>0</v>
      </c>
      <c r="M78" s="143">
        <f>'Прочие расходы '!$M78</f>
        <v>0</v>
      </c>
      <c r="N78" s="144"/>
      <c r="O78" s="145">
        <f t="shared" si="116"/>
        <v>0</v>
      </c>
      <c r="P78" s="143">
        <f>'Прочие расходы '!$P78</f>
        <v>0</v>
      </c>
      <c r="Q78" s="144"/>
      <c r="R78" s="145">
        <f t="shared" si="117"/>
        <v>0</v>
      </c>
      <c r="S78" s="143">
        <f>'Прочие расходы '!$S78</f>
        <v>0</v>
      </c>
      <c r="T78" s="144"/>
      <c r="U78" s="145">
        <f t="shared" si="118"/>
        <v>0</v>
      </c>
      <c r="V78" s="143">
        <f>'Прочие расходы '!$V78</f>
        <v>0</v>
      </c>
      <c r="W78" s="144"/>
      <c r="X78" s="145">
        <f t="shared" si="119"/>
        <v>0</v>
      </c>
      <c r="Y78" s="143">
        <f>'Прочие расходы '!$Y78</f>
        <v>0</v>
      </c>
      <c r="Z78" s="144"/>
      <c r="AA78" s="145">
        <f t="shared" si="120"/>
        <v>0</v>
      </c>
      <c r="AB78" s="143">
        <f>'Прочие расходы '!$AB78</f>
        <v>0</v>
      </c>
      <c r="AC78" s="144"/>
      <c r="AD78" s="145">
        <f t="shared" si="121"/>
        <v>0</v>
      </c>
      <c r="AE78" s="143">
        <f>'Прочие расходы '!$AE78</f>
        <v>0</v>
      </c>
      <c r="AF78" s="144"/>
      <c r="AG78" s="145">
        <f t="shared" si="122"/>
        <v>0</v>
      </c>
      <c r="AH78" s="143">
        <f>'Прочие расходы '!$AH78</f>
        <v>0</v>
      </c>
      <c r="AI78" s="144"/>
      <c r="AJ78" s="145">
        <f t="shared" si="123"/>
        <v>0</v>
      </c>
      <c r="AK78" s="143">
        <f>'Прочие расходы '!$AK78</f>
        <v>0</v>
      </c>
      <c r="AL78" s="144"/>
      <c r="AM78" s="145">
        <f t="shared" si="124"/>
        <v>0</v>
      </c>
      <c r="AN78" s="143">
        <f>'Прочие расходы '!$AN78</f>
        <v>0</v>
      </c>
      <c r="AO78" s="144"/>
      <c r="AP78" s="145">
        <f t="shared" si="125"/>
        <v>0</v>
      </c>
      <c r="AQ78" s="210">
        <f t="shared" si="63"/>
        <v>0</v>
      </c>
      <c r="AR78" s="211">
        <f t="shared" si="64"/>
        <v>0</v>
      </c>
      <c r="AS78" s="212">
        <f t="shared" si="65"/>
        <v>0</v>
      </c>
    </row>
    <row r="79" spans="1:47" x14ac:dyDescent="0.2">
      <c r="A79" s="194" t="s">
        <v>262</v>
      </c>
      <c r="D79" s="124" t="s">
        <v>91</v>
      </c>
      <c r="F79" s="126"/>
      <c r="G79" s="143">
        <f>'Прочие расходы '!$G79</f>
        <v>0</v>
      </c>
      <c r="H79" s="144"/>
      <c r="I79" s="145">
        <f t="shared" si="114"/>
        <v>0</v>
      </c>
      <c r="J79" s="143">
        <f>'Прочие расходы '!$J79</f>
        <v>0</v>
      </c>
      <c r="K79" s="144"/>
      <c r="L79" s="145">
        <f t="shared" si="115"/>
        <v>0</v>
      </c>
      <c r="M79" s="143">
        <f>'Прочие расходы '!$M79</f>
        <v>0</v>
      </c>
      <c r="N79" s="144"/>
      <c r="O79" s="145">
        <f t="shared" si="116"/>
        <v>0</v>
      </c>
      <c r="P79" s="143">
        <f>'Прочие расходы '!$P79</f>
        <v>0</v>
      </c>
      <c r="Q79" s="144"/>
      <c r="R79" s="145">
        <f t="shared" si="117"/>
        <v>0</v>
      </c>
      <c r="S79" s="143">
        <f>'Прочие расходы '!$S79</f>
        <v>0</v>
      </c>
      <c r="T79" s="144"/>
      <c r="U79" s="145">
        <f t="shared" si="118"/>
        <v>0</v>
      </c>
      <c r="V79" s="143">
        <f>'Прочие расходы '!$V79</f>
        <v>0</v>
      </c>
      <c r="W79" s="144"/>
      <c r="X79" s="145">
        <f t="shared" si="119"/>
        <v>0</v>
      </c>
      <c r="Y79" s="143">
        <f>'Прочие расходы '!$Y79</f>
        <v>0</v>
      </c>
      <c r="Z79" s="144"/>
      <c r="AA79" s="145">
        <f t="shared" si="120"/>
        <v>0</v>
      </c>
      <c r="AB79" s="143">
        <f>'Прочие расходы '!$AB79</f>
        <v>0</v>
      </c>
      <c r="AC79" s="144"/>
      <c r="AD79" s="145">
        <f t="shared" si="121"/>
        <v>0</v>
      </c>
      <c r="AE79" s="143">
        <f>'Прочие расходы '!$AE79</f>
        <v>0</v>
      </c>
      <c r="AF79" s="144"/>
      <c r="AG79" s="145">
        <f t="shared" si="122"/>
        <v>0</v>
      </c>
      <c r="AH79" s="143">
        <f>'Прочие расходы '!$AH79</f>
        <v>0</v>
      </c>
      <c r="AI79" s="144"/>
      <c r="AJ79" s="145">
        <f t="shared" si="123"/>
        <v>0</v>
      </c>
      <c r="AK79" s="143">
        <f>'Прочие расходы '!$AK79</f>
        <v>0</v>
      </c>
      <c r="AL79" s="144"/>
      <c r="AM79" s="145">
        <f t="shared" si="124"/>
        <v>0</v>
      </c>
      <c r="AN79" s="143">
        <f>'Прочие расходы '!$AN79</f>
        <v>0</v>
      </c>
      <c r="AO79" s="144"/>
      <c r="AP79" s="145">
        <f t="shared" si="125"/>
        <v>0</v>
      </c>
      <c r="AQ79" s="210">
        <f t="shared" si="63"/>
        <v>0</v>
      </c>
      <c r="AR79" s="211">
        <f t="shared" si="64"/>
        <v>0</v>
      </c>
      <c r="AS79" s="212">
        <f t="shared" si="65"/>
        <v>0</v>
      </c>
    </row>
    <row r="80" spans="1:47" x14ac:dyDescent="0.2">
      <c r="A80" s="194" t="s">
        <v>262</v>
      </c>
      <c r="D80" s="124" t="s">
        <v>92</v>
      </c>
      <c r="F80" s="126"/>
      <c r="G80" s="143">
        <f>'Прочие расходы '!$G80</f>
        <v>0</v>
      </c>
      <c r="H80" s="144"/>
      <c r="I80" s="145">
        <f t="shared" si="114"/>
        <v>0</v>
      </c>
      <c r="J80" s="143">
        <f>'Прочие расходы '!$J80</f>
        <v>0</v>
      </c>
      <c r="K80" s="144"/>
      <c r="L80" s="145">
        <f t="shared" si="115"/>
        <v>0</v>
      </c>
      <c r="M80" s="143">
        <f>'Прочие расходы '!$M80</f>
        <v>0</v>
      </c>
      <c r="N80" s="144"/>
      <c r="O80" s="145">
        <f t="shared" si="116"/>
        <v>0</v>
      </c>
      <c r="P80" s="143">
        <f>'Прочие расходы '!$P80</f>
        <v>0</v>
      </c>
      <c r="Q80" s="144"/>
      <c r="R80" s="145">
        <f t="shared" si="117"/>
        <v>0</v>
      </c>
      <c r="S80" s="143">
        <f>'Прочие расходы '!$S80</f>
        <v>0</v>
      </c>
      <c r="T80" s="144"/>
      <c r="U80" s="145">
        <f t="shared" si="118"/>
        <v>0</v>
      </c>
      <c r="V80" s="143">
        <f>'Прочие расходы '!$V80</f>
        <v>0</v>
      </c>
      <c r="W80" s="144"/>
      <c r="X80" s="145">
        <f t="shared" si="119"/>
        <v>0</v>
      </c>
      <c r="Y80" s="143">
        <f>'Прочие расходы '!$Y80</f>
        <v>0</v>
      </c>
      <c r="Z80" s="144"/>
      <c r="AA80" s="145">
        <f t="shared" si="120"/>
        <v>0</v>
      </c>
      <c r="AB80" s="143">
        <f>'Прочие расходы '!$AB80</f>
        <v>0</v>
      </c>
      <c r="AC80" s="144"/>
      <c r="AD80" s="145">
        <f t="shared" si="121"/>
        <v>0</v>
      </c>
      <c r="AE80" s="143">
        <f>'Прочие расходы '!$AE80</f>
        <v>0</v>
      </c>
      <c r="AF80" s="144"/>
      <c r="AG80" s="145">
        <f t="shared" si="122"/>
        <v>0</v>
      </c>
      <c r="AH80" s="143">
        <f>'Прочие расходы '!$AH80</f>
        <v>0</v>
      </c>
      <c r="AI80" s="144"/>
      <c r="AJ80" s="145">
        <f t="shared" si="123"/>
        <v>0</v>
      </c>
      <c r="AK80" s="143">
        <f>'Прочие расходы '!$AK80</f>
        <v>0</v>
      </c>
      <c r="AL80" s="144"/>
      <c r="AM80" s="145">
        <f t="shared" si="124"/>
        <v>0</v>
      </c>
      <c r="AN80" s="143">
        <f>'Прочие расходы '!$AN80</f>
        <v>0</v>
      </c>
      <c r="AO80" s="144"/>
      <c r="AP80" s="145">
        <f t="shared" si="125"/>
        <v>0</v>
      </c>
      <c r="AQ80" s="210">
        <f t="shared" si="63"/>
        <v>0</v>
      </c>
      <c r="AR80" s="211">
        <f t="shared" si="64"/>
        <v>0</v>
      </c>
      <c r="AS80" s="212">
        <f t="shared" si="65"/>
        <v>0</v>
      </c>
    </row>
    <row r="81" spans="1:47" s="146" customFormat="1" x14ac:dyDescent="0.2">
      <c r="A81" s="197"/>
      <c r="C81" s="146" t="s">
        <v>93</v>
      </c>
      <c r="F81" s="161"/>
      <c r="G81" s="34"/>
      <c r="H81" s="147"/>
      <c r="I81" s="137">
        <f t="shared" si="50"/>
        <v>0</v>
      </c>
      <c r="J81" s="34"/>
      <c r="K81" s="147"/>
      <c r="L81" s="137">
        <f t="shared" si="51"/>
        <v>0</v>
      </c>
      <c r="M81" s="34"/>
      <c r="N81" s="147"/>
      <c r="O81" s="137">
        <f t="shared" si="52"/>
        <v>0</v>
      </c>
      <c r="P81" s="34"/>
      <c r="Q81" s="147"/>
      <c r="R81" s="137">
        <f t="shared" si="53"/>
        <v>0</v>
      </c>
      <c r="S81" s="34"/>
      <c r="T81" s="147"/>
      <c r="U81" s="137">
        <f t="shared" si="54"/>
        <v>0</v>
      </c>
      <c r="V81" s="34"/>
      <c r="W81" s="147"/>
      <c r="X81" s="137">
        <f t="shared" si="55"/>
        <v>0</v>
      </c>
      <c r="Y81" s="34"/>
      <c r="Z81" s="147"/>
      <c r="AA81" s="137">
        <f t="shared" si="56"/>
        <v>0</v>
      </c>
      <c r="AB81" s="34"/>
      <c r="AC81" s="147"/>
      <c r="AD81" s="137">
        <f t="shared" si="57"/>
        <v>0</v>
      </c>
      <c r="AE81" s="34"/>
      <c r="AF81" s="147"/>
      <c r="AG81" s="137">
        <f t="shared" si="58"/>
        <v>0</v>
      </c>
      <c r="AH81" s="34"/>
      <c r="AI81" s="147"/>
      <c r="AJ81" s="137">
        <f t="shared" si="59"/>
        <v>0</v>
      </c>
      <c r="AK81" s="34"/>
      <c r="AL81" s="147"/>
      <c r="AM81" s="137">
        <f t="shared" si="60"/>
        <v>0</v>
      </c>
      <c r="AN81" s="34"/>
      <c r="AO81" s="147"/>
      <c r="AP81" s="137">
        <f t="shared" si="61"/>
        <v>0</v>
      </c>
      <c r="AQ81" s="207">
        <f t="shared" si="63"/>
        <v>0</v>
      </c>
      <c r="AR81" s="208">
        <f t="shared" si="64"/>
        <v>0</v>
      </c>
      <c r="AS81" s="209">
        <f t="shared" si="65"/>
        <v>0</v>
      </c>
      <c r="AU81" s="326"/>
    </row>
    <row r="82" spans="1:47" s="146" customFormat="1" x14ac:dyDescent="0.2">
      <c r="A82" s="197"/>
      <c r="C82" s="146" t="s">
        <v>94</v>
      </c>
      <c r="F82" s="161"/>
      <c r="G82" s="34">
        <f>G83+G98+G99+G100+G101+G102+G103</f>
        <v>0</v>
      </c>
      <c r="H82" s="147">
        <f>H83+H98+H99+H100+H101+H102+H103</f>
        <v>0</v>
      </c>
      <c r="I82" s="137">
        <f t="shared" si="50"/>
        <v>0</v>
      </c>
      <c r="J82" s="34">
        <f>J83+J98+J99+J100+J101+J102+J103</f>
        <v>0</v>
      </c>
      <c r="K82" s="147">
        <f>K83+K98+K99+K100+K101+K102+K103</f>
        <v>0</v>
      </c>
      <c r="L82" s="137">
        <f t="shared" si="51"/>
        <v>0</v>
      </c>
      <c r="M82" s="34">
        <f>M83+M98+M99+M100+M101+M102+M103</f>
        <v>0</v>
      </c>
      <c r="N82" s="147">
        <f>N83+N98+N99+N100+N101+N102+N103</f>
        <v>0</v>
      </c>
      <c r="O82" s="137">
        <f t="shared" si="52"/>
        <v>0</v>
      </c>
      <c r="P82" s="34">
        <f>P83+P98+P99+P100+P101+P102+P103</f>
        <v>0</v>
      </c>
      <c r="Q82" s="147">
        <f>Q83+Q98+Q99+Q100+Q101+Q102+Q103</f>
        <v>0</v>
      </c>
      <c r="R82" s="137">
        <f t="shared" si="53"/>
        <v>0</v>
      </c>
      <c r="S82" s="34">
        <f>S83+S98+S99+S100+S101+S102+S103</f>
        <v>0</v>
      </c>
      <c r="T82" s="147">
        <f>T83+T98+T99+T100+T101+T102+T103</f>
        <v>0</v>
      </c>
      <c r="U82" s="137">
        <f t="shared" si="54"/>
        <v>0</v>
      </c>
      <c r="V82" s="34">
        <f>V83+V98+V99+V100+V101+V102+V103</f>
        <v>0</v>
      </c>
      <c r="W82" s="147">
        <f>W83+W98+W99+W100+W101+W102+W103</f>
        <v>0</v>
      </c>
      <c r="X82" s="137">
        <f t="shared" si="55"/>
        <v>0</v>
      </c>
      <c r="Y82" s="34">
        <f>Y83+Y98+Y99+Y100+Y101+Y102+Y103</f>
        <v>0</v>
      </c>
      <c r="Z82" s="147">
        <f>Z83+Z98+Z99+Z100+Z101+Z102+Z103</f>
        <v>0</v>
      </c>
      <c r="AA82" s="137">
        <f t="shared" si="56"/>
        <v>0</v>
      </c>
      <c r="AB82" s="34">
        <f>AB83+AB98+AB99+AB100+AB101+AB102+AB103</f>
        <v>0</v>
      </c>
      <c r="AC82" s="147">
        <f>AC83+AC98+AC99+AC100+AC101+AC102+AC103</f>
        <v>0</v>
      </c>
      <c r="AD82" s="137">
        <f t="shared" si="57"/>
        <v>0</v>
      </c>
      <c r="AE82" s="34">
        <f>AE83+AE98+AE99+AE100+AE101+AE102+AE103</f>
        <v>0</v>
      </c>
      <c r="AF82" s="147">
        <f>AF83+AF98+AF99+AF100+AF101+AF102+AF103</f>
        <v>0</v>
      </c>
      <c r="AG82" s="137">
        <f t="shared" si="58"/>
        <v>0</v>
      </c>
      <c r="AH82" s="34">
        <f>AH83+AH98+AH99+AH100+AH101+AH102+AH103</f>
        <v>0</v>
      </c>
      <c r="AI82" s="147">
        <f>AI83+AI98+AI99+AI100+AI101+AI102+AI103</f>
        <v>0</v>
      </c>
      <c r="AJ82" s="137">
        <f t="shared" si="59"/>
        <v>0</v>
      </c>
      <c r="AK82" s="34">
        <f>AK83+AK98+AK99+AK100+AK101+AK102+AK103</f>
        <v>0</v>
      </c>
      <c r="AL82" s="147">
        <f>AL83+AL98+AL99+AL100+AL101+AL102+AL103</f>
        <v>0</v>
      </c>
      <c r="AM82" s="137">
        <f t="shared" si="60"/>
        <v>0</v>
      </c>
      <c r="AN82" s="34">
        <f>AN83+AN98+AN99+AN100+AN101+AN102+AN103</f>
        <v>0</v>
      </c>
      <c r="AO82" s="147">
        <f>AO83+AO98+AO99+AO100+AO101+AO102+AO103</f>
        <v>0</v>
      </c>
      <c r="AP82" s="137">
        <f t="shared" si="61"/>
        <v>0</v>
      </c>
      <c r="AQ82" s="207">
        <f t="shared" si="63"/>
        <v>0</v>
      </c>
      <c r="AR82" s="208">
        <f t="shared" si="64"/>
        <v>0</v>
      </c>
      <c r="AS82" s="209">
        <f t="shared" si="65"/>
        <v>0</v>
      </c>
      <c r="AU82" s="326"/>
    </row>
    <row r="83" spans="1:47" x14ac:dyDescent="0.2">
      <c r="A83" s="194"/>
      <c r="D83" s="124" t="s">
        <v>95</v>
      </c>
      <c r="F83" s="126"/>
      <c r="G83" s="143">
        <f>G84+G87+G92+G93</f>
        <v>0</v>
      </c>
      <c r="H83" s="144">
        <f>H84+H87+H92+H93</f>
        <v>0</v>
      </c>
      <c r="I83" s="145">
        <f t="shared" si="50"/>
        <v>0</v>
      </c>
      <c r="J83" s="143">
        <f>J84+J87+J92+J93</f>
        <v>0</v>
      </c>
      <c r="K83" s="144">
        <f>K84+K87+K92+K93</f>
        <v>0</v>
      </c>
      <c r="L83" s="145">
        <f t="shared" si="51"/>
        <v>0</v>
      </c>
      <c r="M83" s="143">
        <f>M84+M87+M92+M93</f>
        <v>0</v>
      </c>
      <c r="N83" s="144">
        <f>N84+N87+N92+N93</f>
        <v>0</v>
      </c>
      <c r="O83" s="145">
        <f t="shared" si="52"/>
        <v>0</v>
      </c>
      <c r="P83" s="143">
        <f>P84+P87+P92+P93</f>
        <v>0</v>
      </c>
      <c r="Q83" s="144">
        <f>Q84+Q87+Q92+Q93</f>
        <v>0</v>
      </c>
      <c r="R83" s="145">
        <f t="shared" si="53"/>
        <v>0</v>
      </c>
      <c r="S83" s="143">
        <f>S84+S87+S92+S93</f>
        <v>0</v>
      </c>
      <c r="T83" s="144">
        <f>T84+T87+T92+T93</f>
        <v>0</v>
      </c>
      <c r="U83" s="145">
        <f t="shared" si="54"/>
        <v>0</v>
      </c>
      <c r="V83" s="143">
        <f>V84+V87+V92+V93</f>
        <v>0</v>
      </c>
      <c r="W83" s="144">
        <f>W84+W87+W92+W93</f>
        <v>0</v>
      </c>
      <c r="X83" s="145">
        <f t="shared" si="55"/>
        <v>0</v>
      </c>
      <c r="Y83" s="143">
        <f>Y84+Y87+Y92+Y93</f>
        <v>0</v>
      </c>
      <c r="Z83" s="144">
        <f>Z84+Z87+Z92+Z93</f>
        <v>0</v>
      </c>
      <c r="AA83" s="145">
        <f t="shared" si="56"/>
        <v>0</v>
      </c>
      <c r="AB83" s="143">
        <f>AB84+AB87+AB92+AB93</f>
        <v>0</v>
      </c>
      <c r="AC83" s="144">
        <f>AC84+AC87+AC92+AC93</f>
        <v>0</v>
      </c>
      <c r="AD83" s="145">
        <f t="shared" si="57"/>
        <v>0</v>
      </c>
      <c r="AE83" s="143">
        <f>AE84+AE87+AE92+AE93</f>
        <v>0</v>
      </c>
      <c r="AF83" s="144">
        <f>AF84+AF87+AF92+AF93</f>
        <v>0</v>
      </c>
      <c r="AG83" s="145">
        <f t="shared" si="58"/>
        <v>0</v>
      </c>
      <c r="AH83" s="143">
        <f>AH84+AH87+AH92+AH93</f>
        <v>0</v>
      </c>
      <c r="AI83" s="144">
        <f>AI84+AI87+AI92+AI93</f>
        <v>0</v>
      </c>
      <c r="AJ83" s="145">
        <f t="shared" si="59"/>
        <v>0</v>
      </c>
      <c r="AK83" s="143">
        <f>AK84+AK87+AK92+AK93</f>
        <v>0</v>
      </c>
      <c r="AL83" s="144">
        <f>AL84+AL87+AL92+AL93</f>
        <v>0</v>
      </c>
      <c r="AM83" s="145">
        <f t="shared" si="60"/>
        <v>0</v>
      </c>
      <c r="AN83" s="143">
        <f>AN84+AN87+AN92+AN93</f>
        <v>0</v>
      </c>
      <c r="AO83" s="144">
        <f>AO84+AO87+AO92+AO93</f>
        <v>0</v>
      </c>
      <c r="AP83" s="145">
        <f t="shared" si="61"/>
        <v>0</v>
      </c>
      <c r="AQ83" s="210">
        <f t="shared" si="63"/>
        <v>0</v>
      </c>
      <c r="AR83" s="211">
        <f t="shared" si="64"/>
        <v>0</v>
      </c>
      <c r="AS83" s="212">
        <f t="shared" si="65"/>
        <v>0</v>
      </c>
    </row>
    <row r="84" spans="1:47" x14ac:dyDescent="0.2">
      <c r="A84" s="194"/>
      <c r="E84" s="124" t="s">
        <v>96</v>
      </c>
      <c r="F84" s="126"/>
      <c r="G84" s="143">
        <f>SUM(G85:G86)</f>
        <v>0</v>
      </c>
      <c r="H84" s="144">
        <f>SUM(H85:H86)</f>
        <v>0</v>
      </c>
      <c r="I84" s="145">
        <f t="shared" si="50"/>
        <v>0</v>
      </c>
      <c r="J84" s="143">
        <f>SUM(J85:J86)</f>
        <v>0</v>
      </c>
      <c r="K84" s="144">
        <f>SUM(K85:K86)</f>
        <v>0</v>
      </c>
      <c r="L84" s="145">
        <f t="shared" si="51"/>
        <v>0</v>
      </c>
      <c r="M84" s="143">
        <f>SUM(M85:M86)</f>
        <v>0</v>
      </c>
      <c r="N84" s="144">
        <f>SUM(N85:N86)</f>
        <v>0</v>
      </c>
      <c r="O84" s="145">
        <f t="shared" si="52"/>
        <v>0</v>
      </c>
      <c r="P84" s="143">
        <f>SUM(P85:P86)</f>
        <v>0</v>
      </c>
      <c r="Q84" s="144">
        <f>SUM(Q85:Q86)</f>
        <v>0</v>
      </c>
      <c r="R84" s="145">
        <f t="shared" si="53"/>
        <v>0</v>
      </c>
      <c r="S84" s="143">
        <f>SUM(S85:S86)</f>
        <v>0</v>
      </c>
      <c r="T84" s="144">
        <f>SUM(T85:T86)</f>
        <v>0</v>
      </c>
      <c r="U84" s="145">
        <f t="shared" si="54"/>
        <v>0</v>
      </c>
      <c r="V84" s="143">
        <f>SUM(V85:V86)</f>
        <v>0</v>
      </c>
      <c r="W84" s="144">
        <f>SUM(W85:W86)</f>
        <v>0</v>
      </c>
      <c r="X84" s="145">
        <f t="shared" si="55"/>
        <v>0</v>
      </c>
      <c r="Y84" s="143">
        <f>SUM(Y85:Y86)</f>
        <v>0</v>
      </c>
      <c r="Z84" s="144">
        <f>SUM(Z85:Z86)</f>
        <v>0</v>
      </c>
      <c r="AA84" s="145">
        <f t="shared" si="56"/>
        <v>0</v>
      </c>
      <c r="AB84" s="143">
        <f>SUM(AB85:AB86)</f>
        <v>0</v>
      </c>
      <c r="AC84" s="144">
        <f>SUM(AC85:AC86)</f>
        <v>0</v>
      </c>
      <c r="AD84" s="145">
        <f t="shared" si="57"/>
        <v>0</v>
      </c>
      <c r="AE84" s="143">
        <f>SUM(AE85:AE86)</f>
        <v>0</v>
      </c>
      <c r="AF84" s="144">
        <f>SUM(AF85:AF86)</f>
        <v>0</v>
      </c>
      <c r="AG84" s="145">
        <f t="shared" si="58"/>
        <v>0</v>
      </c>
      <c r="AH84" s="143">
        <f>SUM(AH85:AH86)</f>
        <v>0</v>
      </c>
      <c r="AI84" s="144">
        <f>SUM(AI85:AI86)</f>
        <v>0</v>
      </c>
      <c r="AJ84" s="145">
        <f t="shared" si="59"/>
        <v>0</v>
      </c>
      <c r="AK84" s="143">
        <f>SUM(AK85:AK86)</f>
        <v>0</v>
      </c>
      <c r="AL84" s="144">
        <f>SUM(AL85:AL86)</f>
        <v>0</v>
      </c>
      <c r="AM84" s="145">
        <f t="shared" si="60"/>
        <v>0</v>
      </c>
      <c r="AN84" s="143">
        <f>SUM(AN85:AN86)</f>
        <v>0</v>
      </c>
      <c r="AO84" s="144">
        <f>SUM(AO85:AO86)</f>
        <v>0</v>
      </c>
      <c r="AP84" s="145">
        <f t="shared" si="61"/>
        <v>0</v>
      </c>
      <c r="AQ84" s="210">
        <f t="shared" si="63"/>
        <v>0</v>
      </c>
      <c r="AR84" s="211">
        <f t="shared" si="64"/>
        <v>0</v>
      </c>
      <c r="AS84" s="212">
        <f t="shared" si="65"/>
        <v>0</v>
      </c>
    </row>
    <row r="85" spans="1:47" x14ac:dyDescent="0.2">
      <c r="A85" s="194" t="s">
        <v>262</v>
      </c>
      <c r="F85" s="126" t="s">
        <v>97</v>
      </c>
      <c r="G85" s="143">
        <f>'Прочие расходы '!$G85</f>
        <v>0</v>
      </c>
      <c r="H85" s="144"/>
      <c r="I85" s="145">
        <f t="shared" ref="I85:I86" si="126">H85-G85</f>
        <v>0</v>
      </c>
      <c r="J85" s="143">
        <f>'Прочие расходы '!$J85</f>
        <v>0</v>
      </c>
      <c r="K85" s="144"/>
      <c r="L85" s="145">
        <f t="shared" ref="L85:L86" si="127">K85-J85</f>
        <v>0</v>
      </c>
      <c r="M85" s="143">
        <f>'Прочие расходы '!$M85</f>
        <v>0</v>
      </c>
      <c r="N85" s="144"/>
      <c r="O85" s="145">
        <f t="shared" ref="O85:O86" si="128">N85-M85</f>
        <v>0</v>
      </c>
      <c r="P85" s="143">
        <f>'Прочие расходы '!$P85</f>
        <v>0</v>
      </c>
      <c r="Q85" s="144"/>
      <c r="R85" s="145">
        <f t="shared" ref="R85:R86" si="129">Q85-P85</f>
        <v>0</v>
      </c>
      <c r="S85" s="143">
        <f>'Прочие расходы '!$S85</f>
        <v>0</v>
      </c>
      <c r="T85" s="144"/>
      <c r="U85" s="145">
        <f t="shared" ref="U85:U86" si="130">T85-S85</f>
        <v>0</v>
      </c>
      <c r="V85" s="143">
        <f>'Прочие расходы '!$V85</f>
        <v>0</v>
      </c>
      <c r="W85" s="144"/>
      <c r="X85" s="145">
        <f t="shared" ref="X85:X86" si="131">W85-V85</f>
        <v>0</v>
      </c>
      <c r="Y85" s="143">
        <f>'Прочие расходы '!$Y85</f>
        <v>0</v>
      </c>
      <c r="Z85" s="144"/>
      <c r="AA85" s="145">
        <f t="shared" ref="AA85:AA86" si="132">Z85-Y85</f>
        <v>0</v>
      </c>
      <c r="AB85" s="143">
        <f>'Прочие расходы '!$AB85</f>
        <v>0</v>
      </c>
      <c r="AC85" s="144"/>
      <c r="AD85" s="145">
        <f t="shared" ref="AD85:AD86" si="133">AC85-AB85</f>
        <v>0</v>
      </c>
      <c r="AE85" s="143">
        <f>'Прочие расходы '!$AE85</f>
        <v>0</v>
      </c>
      <c r="AF85" s="144"/>
      <c r="AG85" s="145">
        <f t="shared" ref="AG85:AG86" si="134">AF85-AE85</f>
        <v>0</v>
      </c>
      <c r="AH85" s="143">
        <f>'Прочие расходы '!$AH85</f>
        <v>0</v>
      </c>
      <c r="AI85" s="144"/>
      <c r="AJ85" s="145">
        <f t="shared" ref="AJ85:AJ86" si="135">AI85-AH85</f>
        <v>0</v>
      </c>
      <c r="AK85" s="143">
        <f>'Прочие расходы '!$AK85</f>
        <v>0</v>
      </c>
      <c r="AL85" s="144"/>
      <c r="AM85" s="145">
        <f t="shared" ref="AM85:AM86" si="136">AL85-AK85</f>
        <v>0</v>
      </c>
      <c r="AN85" s="143">
        <f>'Прочие расходы '!$AN85</f>
        <v>0</v>
      </c>
      <c r="AO85" s="144"/>
      <c r="AP85" s="145">
        <f t="shared" ref="AP85:AP86" si="137">AO85-AN85</f>
        <v>0</v>
      </c>
      <c r="AQ85" s="210">
        <f t="shared" si="63"/>
        <v>0</v>
      </c>
      <c r="AR85" s="211">
        <f t="shared" si="64"/>
        <v>0</v>
      </c>
      <c r="AS85" s="212">
        <f t="shared" si="65"/>
        <v>0</v>
      </c>
    </row>
    <row r="86" spans="1:47" x14ac:dyDescent="0.2">
      <c r="A86" s="194" t="s">
        <v>262</v>
      </c>
      <c r="F86" s="126" t="s">
        <v>98</v>
      </c>
      <c r="G86" s="143">
        <f>'Прочие расходы '!$G86</f>
        <v>0</v>
      </c>
      <c r="H86" s="144"/>
      <c r="I86" s="145">
        <f t="shared" si="126"/>
        <v>0</v>
      </c>
      <c r="J86" s="143">
        <f>'Прочие расходы '!$J86</f>
        <v>0</v>
      </c>
      <c r="K86" s="144"/>
      <c r="L86" s="145">
        <f t="shared" si="127"/>
        <v>0</v>
      </c>
      <c r="M86" s="143">
        <f>'Прочие расходы '!$M86</f>
        <v>0</v>
      </c>
      <c r="N86" s="144"/>
      <c r="O86" s="145">
        <f t="shared" si="128"/>
        <v>0</v>
      </c>
      <c r="P86" s="143">
        <f>'Прочие расходы '!$P86</f>
        <v>0</v>
      </c>
      <c r="Q86" s="144"/>
      <c r="R86" s="145">
        <f t="shared" si="129"/>
        <v>0</v>
      </c>
      <c r="S86" s="143">
        <f>'Прочие расходы '!$S86</f>
        <v>0</v>
      </c>
      <c r="T86" s="144"/>
      <c r="U86" s="145">
        <f t="shared" si="130"/>
        <v>0</v>
      </c>
      <c r="V86" s="143">
        <f>'Прочие расходы '!$V86</f>
        <v>0</v>
      </c>
      <c r="W86" s="144"/>
      <c r="X86" s="145">
        <f t="shared" si="131"/>
        <v>0</v>
      </c>
      <c r="Y86" s="143">
        <f>'Прочие расходы '!$Y86</f>
        <v>0</v>
      </c>
      <c r="Z86" s="144"/>
      <c r="AA86" s="145">
        <f t="shared" si="132"/>
        <v>0</v>
      </c>
      <c r="AB86" s="143">
        <f>'Прочие расходы '!$AB86</f>
        <v>0</v>
      </c>
      <c r="AC86" s="144"/>
      <c r="AD86" s="145">
        <f t="shared" si="133"/>
        <v>0</v>
      </c>
      <c r="AE86" s="143">
        <f>'Прочие расходы '!$AE86</f>
        <v>0</v>
      </c>
      <c r="AF86" s="144"/>
      <c r="AG86" s="145">
        <f t="shared" si="134"/>
        <v>0</v>
      </c>
      <c r="AH86" s="143">
        <f>'Прочие расходы '!$AH86</f>
        <v>0</v>
      </c>
      <c r="AI86" s="144"/>
      <c r="AJ86" s="145">
        <f t="shared" si="135"/>
        <v>0</v>
      </c>
      <c r="AK86" s="143">
        <f>'Прочие расходы '!$AK86</f>
        <v>0</v>
      </c>
      <c r="AL86" s="144"/>
      <c r="AM86" s="145">
        <f t="shared" si="136"/>
        <v>0</v>
      </c>
      <c r="AN86" s="143">
        <f>'Прочие расходы '!$AN86</f>
        <v>0</v>
      </c>
      <c r="AO86" s="144"/>
      <c r="AP86" s="145">
        <f t="shared" si="137"/>
        <v>0</v>
      </c>
      <c r="AQ86" s="210">
        <f t="shared" si="63"/>
        <v>0</v>
      </c>
      <c r="AR86" s="211">
        <f t="shared" si="64"/>
        <v>0</v>
      </c>
      <c r="AS86" s="212">
        <f t="shared" si="65"/>
        <v>0</v>
      </c>
    </row>
    <row r="87" spans="1:47" x14ac:dyDescent="0.2">
      <c r="A87" s="194"/>
      <c r="E87" s="124" t="s">
        <v>99</v>
      </c>
      <c r="F87" s="126"/>
      <c r="G87" s="143">
        <f>SUM(G88:G91)</f>
        <v>0</v>
      </c>
      <c r="H87" s="144">
        <f>SUM(H88:H91)</f>
        <v>0</v>
      </c>
      <c r="I87" s="145">
        <f t="shared" si="50"/>
        <v>0</v>
      </c>
      <c r="J87" s="143">
        <f>SUM(J88:J91)</f>
        <v>0</v>
      </c>
      <c r="K87" s="144">
        <f>SUM(K88:K91)</f>
        <v>0</v>
      </c>
      <c r="L87" s="145">
        <f t="shared" ref="L87" si="138">J87-K87</f>
        <v>0</v>
      </c>
      <c r="M87" s="143">
        <f>SUM(M88:M91)</f>
        <v>0</v>
      </c>
      <c r="N87" s="144">
        <f>SUM(N88:N91)</f>
        <v>0</v>
      </c>
      <c r="O87" s="145">
        <f t="shared" ref="O87" si="139">M87-N87</f>
        <v>0</v>
      </c>
      <c r="P87" s="143">
        <f>SUM(P88:P91)</f>
        <v>0</v>
      </c>
      <c r="Q87" s="144">
        <f>SUM(Q88:Q91)</f>
        <v>0</v>
      </c>
      <c r="R87" s="145">
        <f t="shared" ref="R87" si="140">P87-Q87</f>
        <v>0</v>
      </c>
      <c r="S87" s="143">
        <f>SUM(S88:S91)</f>
        <v>0</v>
      </c>
      <c r="T87" s="144">
        <f>SUM(T88:T91)</f>
        <v>0</v>
      </c>
      <c r="U87" s="145">
        <f t="shared" ref="U87" si="141">S87-T87</f>
        <v>0</v>
      </c>
      <c r="V87" s="143">
        <f>SUM(V88:V91)</f>
        <v>0</v>
      </c>
      <c r="W87" s="144">
        <f>SUM(W88:W91)</f>
        <v>0</v>
      </c>
      <c r="X87" s="145">
        <f t="shared" ref="X87" si="142">V87-W87</f>
        <v>0</v>
      </c>
      <c r="Y87" s="143">
        <f>SUM(Y88:Y91)</f>
        <v>0</v>
      </c>
      <c r="Z87" s="144">
        <f>SUM(Z88:Z91)</f>
        <v>0</v>
      </c>
      <c r="AA87" s="145">
        <f t="shared" ref="AA87" si="143">Y87-Z87</f>
        <v>0</v>
      </c>
      <c r="AB87" s="143">
        <f>SUM(AB88:AB91)</f>
        <v>0</v>
      </c>
      <c r="AC87" s="144">
        <f>SUM(AC88:AC91)</f>
        <v>0</v>
      </c>
      <c r="AD87" s="145">
        <f t="shared" ref="AD87" si="144">AB87-AC87</f>
        <v>0</v>
      </c>
      <c r="AE87" s="143">
        <f>SUM(AE88:AE91)</f>
        <v>0</v>
      </c>
      <c r="AF87" s="144">
        <f>SUM(AF88:AF91)</f>
        <v>0</v>
      </c>
      <c r="AG87" s="145">
        <f t="shared" ref="AG87" si="145">AE87-AF87</f>
        <v>0</v>
      </c>
      <c r="AH87" s="143">
        <f>SUM(AH88:AH91)</f>
        <v>0</v>
      </c>
      <c r="AI87" s="144">
        <f>SUM(AI88:AI91)</f>
        <v>0</v>
      </c>
      <c r="AJ87" s="145">
        <f t="shared" ref="AJ87" si="146">AH87-AI87</f>
        <v>0</v>
      </c>
      <c r="AK87" s="143">
        <f>SUM(AK88:AK91)</f>
        <v>0</v>
      </c>
      <c r="AL87" s="144">
        <f>SUM(AL88:AL91)</f>
        <v>0</v>
      </c>
      <c r="AM87" s="145">
        <f t="shared" ref="AM87" si="147">AK87-AL87</f>
        <v>0</v>
      </c>
      <c r="AN87" s="143">
        <f>SUM(AN88:AN91)</f>
        <v>0</v>
      </c>
      <c r="AO87" s="144">
        <f>SUM(AO88:AO91)</f>
        <v>0</v>
      </c>
      <c r="AP87" s="145">
        <f t="shared" ref="AP87" si="148">AN87-AO87</f>
        <v>0</v>
      </c>
      <c r="AQ87" s="210">
        <f t="shared" si="63"/>
        <v>0</v>
      </c>
      <c r="AR87" s="211">
        <f t="shared" si="64"/>
        <v>0</v>
      </c>
      <c r="AS87" s="212">
        <f t="shared" si="65"/>
        <v>0</v>
      </c>
    </row>
    <row r="88" spans="1:47" x14ac:dyDescent="0.2">
      <c r="A88" s="194" t="s">
        <v>262</v>
      </c>
      <c r="F88" s="126" t="s">
        <v>100</v>
      </c>
      <c r="G88" s="143">
        <f>'Прочие расходы '!$G88</f>
        <v>0</v>
      </c>
      <c r="H88" s="144"/>
      <c r="I88" s="145">
        <f t="shared" ref="I88:I91" si="149">H88-G88</f>
        <v>0</v>
      </c>
      <c r="J88" s="143">
        <f>'Прочие расходы '!$J88</f>
        <v>0</v>
      </c>
      <c r="K88" s="144"/>
      <c r="L88" s="145">
        <f t="shared" ref="L88:L91" si="150">K88-J88</f>
        <v>0</v>
      </c>
      <c r="M88" s="143">
        <f>'Прочие расходы '!$M88</f>
        <v>0</v>
      </c>
      <c r="N88" s="144"/>
      <c r="O88" s="145">
        <f t="shared" ref="O88:O91" si="151">N88-M88</f>
        <v>0</v>
      </c>
      <c r="P88" s="143">
        <f>'Прочие расходы '!$P88</f>
        <v>0</v>
      </c>
      <c r="Q88" s="144"/>
      <c r="R88" s="145">
        <f t="shared" ref="R88:R91" si="152">Q88-P88</f>
        <v>0</v>
      </c>
      <c r="S88" s="143">
        <f>'Прочие расходы '!$S88</f>
        <v>0</v>
      </c>
      <c r="T88" s="144"/>
      <c r="U88" s="145">
        <f t="shared" ref="U88:U91" si="153">T88-S88</f>
        <v>0</v>
      </c>
      <c r="V88" s="143">
        <f>'Прочие расходы '!$V88</f>
        <v>0</v>
      </c>
      <c r="W88" s="144"/>
      <c r="X88" s="145">
        <f t="shared" ref="X88:X91" si="154">W88-V88</f>
        <v>0</v>
      </c>
      <c r="Y88" s="143">
        <f>'Прочие расходы '!$Y88</f>
        <v>0</v>
      </c>
      <c r="Z88" s="144"/>
      <c r="AA88" s="145">
        <f t="shared" ref="AA88:AA91" si="155">Z88-Y88</f>
        <v>0</v>
      </c>
      <c r="AB88" s="143">
        <f>'Прочие расходы '!$AB88</f>
        <v>0</v>
      </c>
      <c r="AC88" s="144"/>
      <c r="AD88" s="145">
        <f t="shared" ref="AD88:AD91" si="156">AC88-AB88</f>
        <v>0</v>
      </c>
      <c r="AE88" s="143">
        <f>'Прочие расходы '!$AE88</f>
        <v>0</v>
      </c>
      <c r="AF88" s="144"/>
      <c r="AG88" s="145">
        <f t="shared" ref="AG88:AG91" si="157">AF88-AE88</f>
        <v>0</v>
      </c>
      <c r="AH88" s="143">
        <f>'Прочие расходы '!$AH88</f>
        <v>0</v>
      </c>
      <c r="AI88" s="144"/>
      <c r="AJ88" s="145">
        <f t="shared" ref="AJ88:AJ91" si="158">AI88-AH88</f>
        <v>0</v>
      </c>
      <c r="AK88" s="143">
        <f>'Прочие расходы '!$AK88</f>
        <v>0</v>
      </c>
      <c r="AL88" s="144"/>
      <c r="AM88" s="145">
        <f t="shared" ref="AM88:AM91" si="159">AL88-AK88</f>
        <v>0</v>
      </c>
      <c r="AN88" s="143">
        <f>'Прочие расходы '!$AN88</f>
        <v>0</v>
      </c>
      <c r="AO88" s="144"/>
      <c r="AP88" s="145">
        <f t="shared" ref="AP88:AP91" si="160">AO88-AN88</f>
        <v>0</v>
      </c>
      <c r="AQ88" s="210">
        <f t="shared" si="63"/>
        <v>0</v>
      </c>
      <c r="AR88" s="211">
        <f t="shared" si="64"/>
        <v>0</v>
      </c>
      <c r="AS88" s="212">
        <f t="shared" si="65"/>
        <v>0</v>
      </c>
    </row>
    <row r="89" spans="1:47" x14ac:dyDescent="0.2">
      <c r="A89" s="194" t="s">
        <v>262</v>
      </c>
      <c r="F89" s="126" t="s">
        <v>101</v>
      </c>
      <c r="G89" s="143">
        <f>'Прочие расходы '!$G89</f>
        <v>0</v>
      </c>
      <c r="H89" s="144"/>
      <c r="I89" s="145">
        <f t="shared" si="149"/>
        <v>0</v>
      </c>
      <c r="J89" s="143">
        <f>'Прочие расходы '!$J89</f>
        <v>0</v>
      </c>
      <c r="K89" s="144"/>
      <c r="L89" s="145">
        <f t="shared" si="150"/>
        <v>0</v>
      </c>
      <c r="M89" s="143">
        <f>'Прочие расходы '!$M89</f>
        <v>0</v>
      </c>
      <c r="N89" s="144"/>
      <c r="O89" s="145">
        <f t="shared" si="151"/>
        <v>0</v>
      </c>
      <c r="P89" s="143">
        <f>'Прочие расходы '!$P89</f>
        <v>0</v>
      </c>
      <c r="Q89" s="144"/>
      <c r="R89" s="145">
        <f t="shared" si="152"/>
        <v>0</v>
      </c>
      <c r="S89" s="143">
        <f>'Прочие расходы '!$S89</f>
        <v>0</v>
      </c>
      <c r="T89" s="144"/>
      <c r="U89" s="145">
        <f t="shared" si="153"/>
        <v>0</v>
      </c>
      <c r="V89" s="143">
        <f>'Прочие расходы '!$V89</f>
        <v>0</v>
      </c>
      <c r="W89" s="144"/>
      <c r="X89" s="145">
        <f t="shared" si="154"/>
        <v>0</v>
      </c>
      <c r="Y89" s="143">
        <f>'Прочие расходы '!$Y89</f>
        <v>0</v>
      </c>
      <c r="Z89" s="144"/>
      <c r="AA89" s="145">
        <f t="shared" si="155"/>
        <v>0</v>
      </c>
      <c r="AB89" s="143">
        <f>'Прочие расходы '!$AB89</f>
        <v>0</v>
      </c>
      <c r="AC89" s="144"/>
      <c r="AD89" s="145">
        <f t="shared" si="156"/>
        <v>0</v>
      </c>
      <c r="AE89" s="143">
        <f>'Прочие расходы '!$AE89</f>
        <v>0</v>
      </c>
      <c r="AF89" s="144"/>
      <c r="AG89" s="145">
        <f t="shared" si="157"/>
        <v>0</v>
      </c>
      <c r="AH89" s="143">
        <f>'Прочие расходы '!$AH89</f>
        <v>0</v>
      </c>
      <c r="AI89" s="144"/>
      <c r="AJ89" s="145">
        <f t="shared" si="158"/>
        <v>0</v>
      </c>
      <c r="AK89" s="143">
        <f>'Прочие расходы '!$AK89</f>
        <v>0</v>
      </c>
      <c r="AL89" s="144"/>
      <c r="AM89" s="145">
        <f t="shared" si="159"/>
        <v>0</v>
      </c>
      <c r="AN89" s="143">
        <f>'Прочие расходы '!$AN89</f>
        <v>0</v>
      </c>
      <c r="AO89" s="144"/>
      <c r="AP89" s="145">
        <f t="shared" si="160"/>
        <v>0</v>
      </c>
      <c r="AQ89" s="210">
        <f t="shared" si="63"/>
        <v>0</v>
      </c>
      <c r="AR89" s="211">
        <f t="shared" si="64"/>
        <v>0</v>
      </c>
      <c r="AS89" s="212">
        <f t="shared" si="65"/>
        <v>0</v>
      </c>
    </row>
    <row r="90" spans="1:47" x14ac:dyDescent="0.2">
      <c r="A90" s="194" t="s">
        <v>262</v>
      </c>
      <c r="F90" s="126" t="s">
        <v>102</v>
      </c>
      <c r="G90" s="143">
        <f>'Прочие расходы '!$G90</f>
        <v>0</v>
      </c>
      <c r="H90" s="144"/>
      <c r="I90" s="145">
        <f t="shared" si="149"/>
        <v>0</v>
      </c>
      <c r="J90" s="143">
        <f>'Прочие расходы '!$J90</f>
        <v>0</v>
      </c>
      <c r="K90" s="144"/>
      <c r="L90" s="145">
        <f t="shared" si="150"/>
        <v>0</v>
      </c>
      <c r="M90" s="143">
        <f>'Прочие расходы '!$M90</f>
        <v>0</v>
      </c>
      <c r="N90" s="144"/>
      <c r="O90" s="145">
        <f t="shared" si="151"/>
        <v>0</v>
      </c>
      <c r="P90" s="143">
        <f>'Прочие расходы '!$P90</f>
        <v>0</v>
      </c>
      <c r="Q90" s="144"/>
      <c r="R90" s="145">
        <f t="shared" si="152"/>
        <v>0</v>
      </c>
      <c r="S90" s="143">
        <f>'Прочие расходы '!$S90</f>
        <v>0</v>
      </c>
      <c r="T90" s="144"/>
      <c r="U90" s="145">
        <f t="shared" si="153"/>
        <v>0</v>
      </c>
      <c r="V90" s="143">
        <f>'Прочие расходы '!$V90</f>
        <v>0</v>
      </c>
      <c r="W90" s="144"/>
      <c r="X90" s="145">
        <f t="shared" si="154"/>
        <v>0</v>
      </c>
      <c r="Y90" s="143">
        <f>'Прочие расходы '!$Y90</f>
        <v>0</v>
      </c>
      <c r="Z90" s="144"/>
      <c r="AA90" s="145">
        <f t="shared" si="155"/>
        <v>0</v>
      </c>
      <c r="AB90" s="143">
        <f>'Прочие расходы '!$AB90</f>
        <v>0</v>
      </c>
      <c r="AC90" s="144"/>
      <c r="AD90" s="145">
        <f t="shared" si="156"/>
        <v>0</v>
      </c>
      <c r="AE90" s="143">
        <f>'Прочие расходы '!$AE90</f>
        <v>0</v>
      </c>
      <c r="AF90" s="144"/>
      <c r="AG90" s="145">
        <f t="shared" si="157"/>
        <v>0</v>
      </c>
      <c r="AH90" s="143">
        <f>'Прочие расходы '!$AH90</f>
        <v>0</v>
      </c>
      <c r="AI90" s="144"/>
      <c r="AJ90" s="145">
        <f t="shared" si="158"/>
        <v>0</v>
      </c>
      <c r="AK90" s="143">
        <f>'Прочие расходы '!$AK90</f>
        <v>0</v>
      </c>
      <c r="AL90" s="144"/>
      <c r="AM90" s="145">
        <f t="shared" si="159"/>
        <v>0</v>
      </c>
      <c r="AN90" s="143">
        <f>'Прочие расходы '!$AN90</f>
        <v>0</v>
      </c>
      <c r="AO90" s="144"/>
      <c r="AP90" s="145">
        <f t="shared" si="160"/>
        <v>0</v>
      </c>
      <c r="AQ90" s="210">
        <f t="shared" si="63"/>
        <v>0</v>
      </c>
      <c r="AR90" s="211">
        <f t="shared" si="64"/>
        <v>0</v>
      </c>
      <c r="AS90" s="212">
        <f t="shared" si="65"/>
        <v>0</v>
      </c>
    </row>
    <row r="91" spans="1:47" ht="11.25" customHeight="1" x14ac:dyDescent="0.2">
      <c r="A91" s="194" t="s">
        <v>262</v>
      </c>
      <c r="F91" s="126" t="s">
        <v>103</v>
      </c>
      <c r="G91" s="143">
        <f>'Прочие расходы '!$G91</f>
        <v>0</v>
      </c>
      <c r="H91" s="144"/>
      <c r="I91" s="145">
        <f t="shared" si="149"/>
        <v>0</v>
      </c>
      <c r="J91" s="143">
        <f>'Прочие расходы '!$J91</f>
        <v>0</v>
      </c>
      <c r="K91" s="144"/>
      <c r="L91" s="145">
        <f t="shared" si="150"/>
        <v>0</v>
      </c>
      <c r="M91" s="143">
        <f>'Прочие расходы '!$M91</f>
        <v>0</v>
      </c>
      <c r="N91" s="144"/>
      <c r="O91" s="145">
        <f t="shared" si="151"/>
        <v>0</v>
      </c>
      <c r="P91" s="143">
        <f>'Прочие расходы '!$P91</f>
        <v>0</v>
      </c>
      <c r="Q91" s="144"/>
      <c r="R91" s="145">
        <f t="shared" si="152"/>
        <v>0</v>
      </c>
      <c r="S91" s="143">
        <f>'Прочие расходы '!$S91</f>
        <v>0</v>
      </c>
      <c r="T91" s="144"/>
      <c r="U91" s="145">
        <f t="shared" si="153"/>
        <v>0</v>
      </c>
      <c r="V91" s="143">
        <f>'Прочие расходы '!$V91</f>
        <v>0</v>
      </c>
      <c r="W91" s="144"/>
      <c r="X91" s="145">
        <f t="shared" si="154"/>
        <v>0</v>
      </c>
      <c r="Y91" s="143">
        <f>'Прочие расходы '!$Y91</f>
        <v>0</v>
      </c>
      <c r="Z91" s="144"/>
      <c r="AA91" s="145">
        <f t="shared" si="155"/>
        <v>0</v>
      </c>
      <c r="AB91" s="143">
        <f>'Прочие расходы '!$AB91</f>
        <v>0</v>
      </c>
      <c r="AC91" s="144"/>
      <c r="AD91" s="145">
        <f t="shared" si="156"/>
        <v>0</v>
      </c>
      <c r="AE91" s="143">
        <f>'Прочие расходы '!$AE91</f>
        <v>0</v>
      </c>
      <c r="AF91" s="144"/>
      <c r="AG91" s="145">
        <f t="shared" si="157"/>
        <v>0</v>
      </c>
      <c r="AH91" s="143">
        <f>'Прочие расходы '!$AH91</f>
        <v>0</v>
      </c>
      <c r="AI91" s="144"/>
      <c r="AJ91" s="145">
        <f t="shared" si="158"/>
        <v>0</v>
      </c>
      <c r="AK91" s="143">
        <f>'Прочие расходы '!$AK91</f>
        <v>0</v>
      </c>
      <c r="AL91" s="144"/>
      <c r="AM91" s="145">
        <f t="shared" si="159"/>
        <v>0</v>
      </c>
      <c r="AN91" s="143">
        <f>'Прочие расходы '!$AN91</f>
        <v>0</v>
      </c>
      <c r="AO91" s="144"/>
      <c r="AP91" s="145">
        <f t="shared" si="160"/>
        <v>0</v>
      </c>
      <c r="AQ91" s="210">
        <f t="shared" si="63"/>
        <v>0</v>
      </c>
      <c r="AR91" s="211">
        <f t="shared" si="64"/>
        <v>0</v>
      </c>
      <c r="AS91" s="212">
        <f t="shared" si="65"/>
        <v>0</v>
      </c>
    </row>
    <row r="92" spans="1:47" x14ac:dyDescent="0.2">
      <c r="A92" s="194" t="s">
        <v>262</v>
      </c>
      <c r="E92" s="124" t="s">
        <v>104</v>
      </c>
      <c r="F92" s="126"/>
      <c r="G92" s="143"/>
      <c r="H92" s="144"/>
      <c r="I92" s="145"/>
      <c r="J92" s="143"/>
      <c r="K92" s="144"/>
      <c r="L92" s="145"/>
      <c r="M92" s="143"/>
      <c r="N92" s="144"/>
      <c r="O92" s="145"/>
      <c r="P92" s="143"/>
      <c r="Q92" s="144"/>
      <c r="R92" s="145"/>
      <c r="S92" s="143"/>
      <c r="T92" s="144"/>
      <c r="U92" s="145"/>
      <c r="V92" s="143"/>
      <c r="W92" s="144"/>
      <c r="X92" s="145"/>
      <c r="Y92" s="143"/>
      <c r="Z92" s="144"/>
      <c r="AA92" s="145"/>
      <c r="AB92" s="143"/>
      <c r="AC92" s="144"/>
      <c r="AD92" s="145"/>
      <c r="AE92" s="143"/>
      <c r="AF92" s="144"/>
      <c r="AG92" s="145"/>
      <c r="AH92" s="143"/>
      <c r="AI92" s="144"/>
      <c r="AJ92" s="145"/>
      <c r="AK92" s="143"/>
      <c r="AL92" s="144"/>
      <c r="AM92" s="145"/>
      <c r="AN92" s="143"/>
      <c r="AO92" s="144"/>
      <c r="AP92" s="145"/>
      <c r="AQ92" s="210">
        <f t="shared" si="63"/>
        <v>0</v>
      </c>
      <c r="AR92" s="211">
        <f t="shared" si="64"/>
        <v>0</v>
      </c>
      <c r="AS92" s="212">
        <f t="shared" si="65"/>
        <v>0</v>
      </c>
    </row>
    <row r="93" spans="1:47" x14ac:dyDescent="0.2">
      <c r="A93" s="194"/>
      <c r="E93" s="124" t="s">
        <v>105</v>
      </c>
      <c r="F93" s="126"/>
      <c r="G93" s="143">
        <f>SUM(G94:G97)</f>
        <v>0</v>
      </c>
      <c r="H93" s="144">
        <f>SUM(H94:H97)</f>
        <v>0</v>
      </c>
      <c r="I93" s="145">
        <f t="shared" ref="I93:I156" si="161">G93-H93</f>
        <v>0</v>
      </c>
      <c r="J93" s="143">
        <f>SUM(J94:J97)</f>
        <v>0</v>
      </c>
      <c r="K93" s="144">
        <f>SUM(K94:K97)</f>
        <v>0</v>
      </c>
      <c r="L93" s="145">
        <f t="shared" ref="L93:L156" si="162">J93-K93</f>
        <v>0</v>
      </c>
      <c r="M93" s="143">
        <f>SUM(M94:M97)</f>
        <v>0</v>
      </c>
      <c r="N93" s="144">
        <f>SUM(N94:N97)</f>
        <v>0</v>
      </c>
      <c r="O93" s="145">
        <f t="shared" ref="O93:O156" si="163">M93-N93</f>
        <v>0</v>
      </c>
      <c r="P93" s="143">
        <f>SUM(P94:P97)</f>
        <v>0</v>
      </c>
      <c r="Q93" s="144">
        <f>SUM(Q94:Q97)</f>
        <v>0</v>
      </c>
      <c r="R93" s="145">
        <f t="shared" ref="R93:R156" si="164">P93-Q93</f>
        <v>0</v>
      </c>
      <c r="S93" s="143">
        <f>SUM(S94:S97)</f>
        <v>0</v>
      </c>
      <c r="T93" s="144">
        <f>SUM(T94:T97)</f>
        <v>0</v>
      </c>
      <c r="U93" s="145">
        <f t="shared" ref="U93:U156" si="165">S93-T93</f>
        <v>0</v>
      </c>
      <c r="V93" s="143">
        <f>SUM(V94:V97)</f>
        <v>0</v>
      </c>
      <c r="W93" s="144">
        <f>SUM(W94:W97)</f>
        <v>0</v>
      </c>
      <c r="X93" s="145">
        <f t="shared" ref="X93:X156" si="166">V93-W93</f>
        <v>0</v>
      </c>
      <c r="Y93" s="143">
        <f>SUM(Y94:Y97)</f>
        <v>0</v>
      </c>
      <c r="Z93" s="144">
        <f>SUM(Z94:Z97)</f>
        <v>0</v>
      </c>
      <c r="AA93" s="145">
        <f t="shared" ref="AA93:AA156" si="167">Y93-Z93</f>
        <v>0</v>
      </c>
      <c r="AB93" s="143">
        <f>SUM(AB94:AB97)</f>
        <v>0</v>
      </c>
      <c r="AC93" s="144">
        <f>SUM(AC94:AC97)</f>
        <v>0</v>
      </c>
      <c r="AD93" s="145">
        <f t="shared" ref="AD93:AD156" si="168">AB93-AC93</f>
        <v>0</v>
      </c>
      <c r="AE93" s="143">
        <f>SUM(AE94:AE97)</f>
        <v>0</v>
      </c>
      <c r="AF93" s="144">
        <f>SUM(AF94:AF97)</f>
        <v>0</v>
      </c>
      <c r="AG93" s="145">
        <f t="shared" ref="AG93:AG156" si="169">AE93-AF93</f>
        <v>0</v>
      </c>
      <c r="AH93" s="143">
        <f>SUM(AH94:AH97)</f>
        <v>0</v>
      </c>
      <c r="AI93" s="144">
        <f>SUM(AI94:AI97)</f>
        <v>0</v>
      </c>
      <c r="AJ93" s="145">
        <f t="shared" ref="AJ93:AJ156" si="170">AH93-AI93</f>
        <v>0</v>
      </c>
      <c r="AK93" s="143">
        <f>SUM(AK94:AK97)</f>
        <v>0</v>
      </c>
      <c r="AL93" s="144">
        <f>SUM(AL94:AL97)</f>
        <v>0</v>
      </c>
      <c r="AM93" s="145">
        <f t="shared" ref="AM93:AM156" si="171">AK93-AL93</f>
        <v>0</v>
      </c>
      <c r="AN93" s="143">
        <f>SUM(AN94:AN97)</f>
        <v>0</v>
      </c>
      <c r="AO93" s="144">
        <f>SUM(AO94:AO97)</f>
        <v>0</v>
      </c>
      <c r="AP93" s="145">
        <f t="shared" ref="AP93:AP156" si="172">AN93-AO93</f>
        <v>0</v>
      </c>
      <c r="AQ93" s="210">
        <f t="shared" si="63"/>
        <v>0</v>
      </c>
      <c r="AR93" s="211">
        <f t="shared" si="64"/>
        <v>0</v>
      </c>
      <c r="AS93" s="212">
        <f t="shared" si="65"/>
        <v>0</v>
      </c>
    </row>
    <row r="94" spans="1:47" x14ac:dyDescent="0.2">
      <c r="A94" s="194" t="s">
        <v>262</v>
      </c>
      <c r="F94" s="126" t="s">
        <v>106</v>
      </c>
      <c r="G94" s="143"/>
      <c r="H94" s="144"/>
      <c r="I94" s="145">
        <f t="shared" si="161"/>
        <v>0</v>
      </c>
      <c r="J94" s="143"/>
      <c r="K94" s="144"/>
      <c r="L94" s="145">
        <f t="shared" si="162"/>
        <v>0</v>
      </c>
      <c r="M94" s="143"/>
      <c r="N94" s="144"/>
      <c r="O94" s="145">
        <f t="shared" si="163"/>
        <v>0</v>
      </c>
      <c r="P94" s="143"/>
      <c r="Q94" s="144"/>
      <c r="R94" s="145">
        <f t="shared" si="164"/>
        <v>0</v>
      </c>
      <c r="S94" s="143"/>
      <c r="T94" s="144"/>
      <c r="U94" s="145">
        <f t="shared" si="165"/>
        <v>0</v>
      </c>
      <c r="V94" s="143"/>
      <c r="W94" s="144"/>
      <c r="X94" s="145">
        <f t="shared" si="166"/>
        <v>0</v>
      </c>
      <c r="Y94" s="143"/>
      <c r="Z94" s="144"/>
      <c r="AA94" s="145">
        <f t="shared" si="167"/>
        <v>0</v>
      </c>
      <c r="AB94" s="143"/>
      <c r="AC94" s="144"/>
      <c r="AD94" s="145">
        <f t="shared" si="168"/>
        <v>0</v>
      </c>
      <c r="AE94" s="143"/>
      <c r="AF94" s="144"/>
      <c r="AG94" s="145">
        <f t="shared" si="169"/>
        <v>0</v>
      </c>
      <c r="AH94" s="143"/>
      <c r="AI94" s="144"/>
      <c r="AJ94" s="145">
        <f t="shared" si="170"/>
        <v>0</v>
      </c>
      <c r="AK94" s="143"/>
      <c r="AL94" s="144"/>
      <c r="AM94" s="145">
        <f t="shared" si="171"/>
        <v>0</v>
      </c>
      <c r="AN94" s="143"/>
      <c r="AO94" s="144"/>
      <c r="AP94" s="145">
        <f t="shared" si="172"/>
        <v>0</v>
      </c>
      <c r="AQ94" s="210">
        <f t="shared" si="63"/>
        <v>0</v>
      </c>
      <c r="AR94" s="211">
        <f t="shared" si="64"/>
        <v>0</v>
      </c>
      <c r="AS94" s="212">
        <f t="shared" si="65"/>
        <v>0</v>
      </c>
    </row>
    <row r="95" spans="1:47" x14ac:dyDescent="0.2">
      <c r="A95" s="194" t="s">
        <v>262</v>
      </c>
      <c r="F95" s="126" t="s">
        <v>107</v>
      </c>
      <c r="G95" s="143">
        <f>'Прочие расходы '!$G95</f>
        <v>0</v>
      </c>
      <c r="H95" s="144"/>
      <c r="I95" s="145">
        <f t="shared" ref="I95" si="173">H95-G95</f>
        <v>0</v>
      </c>
      <c r="J95" s="143">
        <f>'Прочие расходы '!$J95</f>
        <v>0</v>
      </c>
      <c r="K95" s="144"/>
      <c r="L95" s="145">
        <f t="shared" ref="L95" si="174">K95-J95</f>
        <v>0</v>
      </c>
      <c r="M95" s="143">
        <f>'Прочие расходы '!$M95</f>
        <v>0</v>
      </c>
      <c r="N95" s="144"/>
      <c r="O95" s="145">
        <f t="shared" ref="O95" si="175">N95-M95</f>
        <v>0</v>
      </c>
      <c r="P95" s="143">
        <f>'Прочие расходы '!$P95</f>
        <v>0</v>
      </c>
      <c r="Q95" s="144"/>
      <c r="R95" s="145">
        <f t="shared" ref="R95" si="176">Q95-P95</f>
        <v>0</v>
      </c>
      <c r="S95" s="143">
        <f>'Прочие расходы '!$S95</f>
        <v>0</v>
      </c>
      <c r="T95" s="144"/>
      <c r="U95" s="145">
        <f t="shared" ref="U95" si="177">T95-S95</f>
        <v>0</v>
      </c>
      <c r="V95" s="143">
        <f>'Прочие расходы '!$V95</f>
        <v>0</v>
      </c>
      <c r="W95" s="144"/>
      <c r="X95" s="145">
        <f t="shared" ref="X95" si="178">W95-V95</f>
        <v>0</v>
      </c>
      <c r="Y95" s="143">
        <f>'Прочие расходы '!$Y95</f>
        <v>0</v>
      </c>
      <c r="Z95" s="144"/>
      <c r="AA95" s="145">
        <f t="shared" ref="AA95" si="179">Z95-Y95</f>
        <v>0</v>
      </c>
      <c r="AB95" s="143">
        <f>'Прочие расходы '!$AB95</f>
        <v>0</v>
      </c>
      <c r="AC95" s="144"/>
      <c r="AD95" s="145">
        <f t="shared" ref="AD95" si="180">AC95-AB95</f>
        <v>0</v>
      </c>
      <c r="AE95" s="143">
        <f>'Прочие расходы '!$AE95</f>
        <v>0</v>
      </c>
      <c r="AF95" s="144"/>
      <c r="AG95" s="145">
        <f t="shared" ref="AG95" si="181">AF95-AE95</f>
        <v>0</v>
      </c>
      <c r="AH95" s="143">
        <f>'Прочие расходы '!$AH95</f>
        <v>0</v>
      </c>
      <c r="AI95" s="144"/>
      <c r="AJ95" s="145">
        <f t="shared" ref="AJ95" si="182">AI95-AH95</f>
        <v>0</v>
      </c>
      <c r="AK95" s="143">
        <f>'Прочие расходы '!$AK95</f>
        <v>0</v>
      </c>
      <c r="AL95" s="144"/>
      <c r="AM95" s="145">
        <f t="shared" ref="AM95" si="183">AL95-AK95</f>
        <v>0</v>
      </c>
      <c r="AN95" s="143">
        <f>'Прочие расходы '!$AN95</f>
        <v>0</v>
      </c>
      <c r="AO95" s="144"/>
      <c r="AP95" s="145">
        <f t="shared" ref="AP95" si="184">AO95-AN95</f>
        <v>0</v>
      </c>
      <c r="AQ95" s="210">
        <f t="shared" si="63"/>
        <v>0</v>
      </c>
      <c r="AR95" s="211">
        <f t="shared" si="64"/>
        <v>0</v>
      </c>
      <c r="AS95" s="212">
        <f t="shared" si="65"/>
        <v>0</v>
      </c>
    </row>
    <row r="96" spans="1:47" x14ac:dyDescent="0.2">
      <c r="A96" s="194" t="s">
        <v>262</v>
      </c>
      <c r="F96" s="126" t="s">
        <v>108</v>
      </c>
      <c r="G96" s="143"/>
      <c r="H96" s="144"/>
      <c r="I96" s="145">
        <f t="shared" si="161"/>
        <v>0</v>
      </c>
      <c r="J96" s="143"/>
      <c r="K96" s="144"/>
      <c r="L96" s="145">
        <f t="shared" si="162"/>
        <v>0</v>
      </c>
      <c r="M96" s="143"/>
      <c r="N96" s="144"/>
      <c r="O96" s="145">
        <f t="shared" si="163"/>
        <v>0</v>
      </c>
      <c r="P96" s="143"/>
      <c r="Q96" s="144"/>
      <c r="R96" s="145">
        <f t="shared" si="164"/>
        <v>0</v>
      </c>
      <c r="S96" s="143"/>
      <c r="T96" s="144"/>
      <c r="U96" s="145">
        <f t="shared" si="165"/>
        <v>0</v>
      </c>
      <c r="V96" s="143"/>
      <c r="W96" s="144"/>
      <c r="X96" s="145">
        <f t="shared" si="166"/>
        <v>0</v>
      </c>
      <c r="Y96" s="143"/>
      <c r="Z96" s="144"/>
      <c r="AA96" s="145">
        <f t="shared" si="167"/>
        <v>0</v>
      </c>
      <c r="AB96" s="143"/>
      <c r="AC96" s="144"/>
      <c r="AD96" s="145">
        <f t="shared" si="168"/>
        <v>0</v>
      </c>
      <c r="AE96" s="143"/>
      <c r="AF96" s="144"/>
      <c r="AG96" s="145">
        <f t="shared" si="169"/>
        <v>0</v>
      </c>
      <c r="AH96" s="143"/>
      <c r="AI96" s="144"/>
      <c r="AJ96" s="145">
        <f t="shared" si="170"/>
        <v>0</v>
      </c>
      <c r="AK96" s="143"/>
      <c r="AL96" s="144"/>
      <c r="AM96" s="145">
        <f t="shared" si="171"/>
        <v>0</v>
      </c>
      <c r="AN96" s="143"/>
      <c r="AO96" s="144"/>
      <c r="AP96" s="145">
        <f t="shared" si="172"/>
        <v>0</v>
      </c>
      <c r="AQ96" s="210">
        <f t="shared" si="63"/>
        <v>0</v>
      </c>
      <c r="AR96" s="211">
        <f t="shared" si="64"/>
        <v>0</v>
      </c>
      <c r="AS96" s="212">
        <f t="shared" si="65"/>
        <v>0</v>
      </c>
    </row>
    <row r="97" spans="1:47" x14ac:dyDescent="0.2">
      <c r="A97" s="194" t="s">
        <v>262</v>
      </c>
      <c r="F97" s="126" t="s">
        <v>109</v>
      </c>
      <c r="G97" s="143"/>
      <c r="H97" s="144"/>
      <c r="I97" s="145">
        <f t="shared" si="161"/>
        <v>0</v>
      </c>
      <c r="J97" s="143"/>
      <c r="K97" s="144"/>
      <c r="L97" s="145">
        <f t="shared" si="162"/>
        <v>0</v>
      </c>
      <c r="M97" s="143"/>
      <c r="N97" s="144"/>
      <c r="O97" s="145">
        <f t="shared" si="163"/>
        <v>0</v>
      </c>
      <c r="P97" s="143"/>
      <c r="Q97" s="144"/>
      <c r="R97" s="145">
        <f t="shared" si="164"/>
        <v>0</v>
      </c>
      <c r="S97" s="143"/>
      <c r="T97" s="144"/>
      <c r="U97" s="145">
        <f t="shared" si="165"/>
        <v>0</v>
      </c>
      <c r="V97" s="143"/>
      <c r="W97" s="144"/>
      <c r="X97" s="145">
        <f t="shared" si="166"/>
        <v>0</v>
      </c>
      <c r="Y97" s="143"/>
      <c r="Z97" s="144"/>
      <c r="AA97" s="145">
        <f t="shared" si="167"/>
        <v>0</v>
      </c>
      <c r="AB97" s="143"/>
      <c r="AC97" s="144"/>
      <c r="AD97" s="145">
        <f t="shared" si="168"/>
        <v>0</v>
      </c>
      <c r="AE97" s="143"/>
      <c r="AF97" s="144"/>
      <c r="AG97" s="145">
        <f t="shared" si="169"/>
        <v>0</v>
      </c>
      <c r="AH97" s="143"/>
      <c r="AI97" s="144"/>
      <c r="AJ97" s="145">
        <f t="shared" si="170"/>
        <v>0</v>
      </c>
      <c r="AK97" s="143"/>
      <c r="AL97" s="144"/>
      <c r="AM97" s="145">
        <f t="shared" si="171"/>
        <v>0</v>
      </c>
      <c r="AN97" s="143"/>
      <c r="AO97" s="144"/>
      <c r="AP97" s="145">
        <f t="shared" si="172"/>
        <v>0</v>
      </c>
      <c r="AQ97" s="210">
        <f t="shared" si="63"/>
        <v>0</v>
      </c>
      <c r="AR97" s="211">
        <f t="shared" si="64"/>
        <v>0</v>
      </c>
      <c r="AS97" s="212">
        <f t="shared" si="65"/>
        <v>0</v>
      </c>
    </row>
    <row r="98" spans="1:47" x14ac:dyDescent="0.2">
      <c r="A98" s="194" t="s">
        <v>262</v>
      </c>
      <c r="D98" s="124" t="s">
        <v>110</v>
      </c>
      <c r="F98" s="126"/>
      <c r="G98" s="143">
        <f>'Прочие расходы '!$G98</f>
        <v>0</v>
      </c>
      <c r="H98" s="144"/>
      <c r="I98" s="145">
        <f t="shared" ref="I98:I101" si="185">H98-G98</f>
        <v>0</v>
      </c>
      <c r="J98" s="143">
        <f>'Прочие расходы '!$J98</f>
        <v>0</v>
      </c>
      <c r="K98" s="144"/>
      <c r="L98" s="145">
        <f t="shared" ref="L98:L101" si="186">K98-J98</f>
        <v>0</v>
      </c>
      <c r="M98" s="143">
        <f>'Прочие расходы '!$M98</f>
        <v>0</v>
      </c>
      <c r="N98" s="144"/>
      <c r="O98" s="145">
        <f t="shared" ref="O98:O101" si="187">N98-M98</f>
        <v>0</v>
      </c>
      <c r="P98" s="143">
        <f>'Прочие расходы '!$P98</f>
        <v>0</v>
      </c>
      <c r="Q98" s="144"/>
      <c r="R98" s="145">
        <f t="shared" ref="R98:R101" si="188">Q98-P98</f>
        <v>0</v>
      </c>
      <c r="S98" s="143">
        <f>'Прочие расходы '!$S98</f>
        <v>0</v>
      </c>
      <c r="T98" s="144"/>
      <c r="U98" s="145">
        <f t="shared" ref="U98:U101" si="189">T98-S98</f>
        <v>0</v>
      </c>
      <c r="V98" s="143">
        <f>'Прочие расходы '!$V98</f>
        <v>0</v>
      </c>
      <c r="W98" s="144"/>
      <c r="X98" s="145">
        <f t="shared" ref="X98:X101" si="190">W98-V98</f>
        <v>0</v>
      </c>
      <c r="Y98" s="143">
        <f>'Прочие расходы '!$Y98</f>
        <v>0</v>
      </c>
      <c r="Z98" s="144"/>
      <c r="AA98" s="145">
        <f t="shared" ref="AA98:AA101" si="191">Z98-Y98</f>
        <v>0</v>
      </c>
      <c r="AB98" s="143">
        <f>'Прочие расходы '!$AB98</f>
        <v>0</v>
      </c>
      <c r="AC98" s="144"/>
      <c r="AD98" s="145">
        <f t="shared" ref="AD98:AD101" si="192">AC98-AB98</f>
        <v>0</v>
      </c>
      <c r="AE98" s="143">
        <f>'Прочие расходы '!$AE98</f>
        <v>0</v>
      </c>
      <c r="AF98" s="144"/>
      <c r="AG98" s="145">
        <f t="shared" ref="AG98:AG101" si="193">AF98-AE98</f>
        <v>0</v>
      </c>
      <c r="AH98" s="143">
        <f>'Прочие расходы '!$AH98</f>
        <v>0</v>
      </c>
      <c r="AI98" s="144"/>
      <c r="AJ98" s="145">
        <f t="shared" ref="AJ98:AJ101" si="194">AI98-AH98</f>
        <v>0</v>
      </c>
      <c r="AK98" s="143">
        <f>'Прочие расходы '!$AK98</f>
        <v>0</v>
      </c>
      <c r="AL98" s="144"/>
      <c r="AM98" s="145">
        <f t="shared" ref="AM98:AM101" si="195">AL98-AK98</f>
        <v>0</v>
      </c>
      <c r="AN98" s="143">
        <f>'Прочие расходы '!$AN98</f>
        <v>0</v>
      </c>
      <c r="AO98" s="144"/>
      <c r="AP98" s="145">
        <f t="shared" ref="AP98:AP101" si="196">AO98-AN98</f>
        <v>0</v>
      </c>
      <c r="AQ98" s="210">
        <f t="shared" si="63"/>
        <v>0</v>
      </c>
      <c r="AR98" s="211">
        <f t="shared" si="64"/>
        <v>0</v>
      </c>
      <c r="AS98" s="212">
        <f t="shared" si="65"/>
        <v>0</v>
      </c>
    </row>
    <row r="99" spans="1:47" x14ac:dyDescent="0.2">
      <c r="A99" s="194" t="s">
        <v>262</v>
      </c>
      <c r="D99" s="124" t="s">
        <v>111</v>
      </c>
      <c r="F99" s="126"/>
      <c r="G99" s="143">
        <f>'Прочие расходы '!$G99</f>
        <v>0</v>
      </c>
      <c r="H99" s="144"/>
      <c r="I99" s="145">
        <f t="shared" si="185"/>
        <v>0</v>
      </c>
      <c r="J99" s="143">
        <f>'Прочие расходы '!$J99</f>
        <v>0</v>
      </c>
      <c r="K99" s="144"/>
      <c r="L99" s="145">
        <f t="shared" si="186"/>
        <v>0</v>
      </c>
      <c r="M99" s="143">
        <f>'Прочие расходы '!$M99</f>
        <v>0</v>
      </c>
      <c r="N99" s="144"/>
      <c r="O99" s="145">
        <f t="shared" si="187"/>
        <v>0</v>
      </c>
      <c r="P99" s="143">
        <f>'Прочие расходы '!$P99</f>
        <v>0</v>
      </c>
      <c r="Q99" s="144"/>
      <c r="R99" s="145">
        <f t="shared" si="188"/>
        <v>0</v>
      </c>
      <c r="S99" s="143">
        <f>'Прочие расходы '!$S99</f>
        <v>0</v>
      </c>
      <c r="T99" s="144"/>
      <c r="U99" s="145">
        <f t="shared" si="189"/>
        <v>0</v>
      </c>
      <c r="V99" s="143">
        <f>'Прочие расходы '!$V99</f>
        <v>0</v>
      </c>
      <c r="W99" s="144"/>
      <c r="X99" s="145">
        <f t="shared" si="190"/>
        <v>0</v>
      </c>
      <c r="Y99" s="143">
        <f>'Прочие расходы '!$Y99</f>
        <v>0</v>
      </c>
      <c r="Z99" s="144"/>
      <c r="AA99" s="145">
        <f t="shared" si="191"/>
        <v>0</v>
      </c>
      <c r="AB99" s="143">
        <f>'Прочие расходы '!$AB99</f>
        <v>0</v>
      </c>
      <c r="AC99" s="144"/>
      <c r="AD99" s="145">
        <f t="shared" si="192"/>
        <v>0</v>
      </c>
      <c r="AE99" s="143">
        <f>'Прочие расходы '!$AE99</f>
        <v>0</v>
      </c>
      <c r="AF99" s="144"/>
      <c r="AG99" s="145">
        <f t="shared" si="193"/>
        <v>0</v>
      </c>
      <c r="AH99" s="143">
        <f>'Прочие расходы '!$AH99</f>
        <v>0</v>
      </c>
      <c r="AI99" s="144"/>
      <c r="AJ99" s="145">
        <f t="shared" si="194"/>
        <v>0</v>
      </c>
      <c r="AK99" s="143">
        <f>'Прочие расходы '!$AK99</f>
        <v>0</v>
      </c>
      <c r="AL99" s="144"/>
      <c r="AM99" s="145">
        <f t="shared" si="195"/>
        <v>0</v>
      </c>
      <c r="AN99" s="143">
        <f>'Прочие расходы '!$AN99</f>
        <v>0</v>
      </c>
      <c r="AO99" s="144"/>
      <c r="AP99" s="145">
        <f t="shared" si="196"/>
        <v>0</v>
      </c>
      <c r="AQ99" s="210">
        <f t="shared" si="63"/>
        <v>0</v>
      </c>
      <c r="AR99" s="211">
        <f t="shared" si="64"/>
        <v>0</v>
      </c>
      <c r="AS99" s="212">
        <f t="shared" si="65"/>
        <v>0</v>
      </c>
    </row>
    <row r="100" spans="1:47" x14ac:dyDescent="0.2">
      <c r="A100" s="194" t="s">
        <v>262</v>
      </c>
      <c r="D100" s="124" t="s">
        <v>112</v>
      </c>
      <c r="F100" s="126"/>
      <c r="G100" s="143">
        <f>'Прочие расходы '!$G100</f>
        <v>0</v>
      </c>
      <c r="H100" s="144"/>
      <c r="I100" s="145">
        <f t="shared" si="185"/>
        <v>0</v>
      </c>
      <c r="J100" s="143">
        <f>'Прочие расходы '!$J100</f>
        <v>0</v>
      </c>
      <c r="K100" s="144"/>
      <c r="L100" s="145">
        <f t="shared" si="186"/>
        <v>0</v>
      </c>
      <c r="M100" s="143">
        <f>'Прочие расходы '!$M100</f>
        <v>0</v>
      </c>
      <c r="N100" s="144"/>
      <c r="O100" s="145">
        <f t="shared" si="187"/>
        <v>0</v>
      </c>
      <c r="P100" s="143">
        <f>'Прочие расходы '!$P100</f>
        <v>0</v>
      </c>
      <c r="Q100" s="144"/>
      <c r="R100" s="145">
        <f t="shared" si="188"/>
        <v>0</v>
      </c>
      <c r="S100" s="143">
        <f>'Прочие расходы '!$S100</f>
        <v>0</v>
      </c>
      <c r="T100" s="144"/>
      <c r="U100" s="145">
        <f t="shared" si="189"/>
        <v>0</v>
      </c>
      <c r="V100" s="143">
        <f>'Прочие расходы '!$V100</f>
        <v>0</v>
      </c>
      <c r="W100" s="144"/>
      <c r="X100" s="145">
        <f t="shared" si="190"/>
        <v>0</v>
      </c>
      <c r="Y100" s="143">
        <f>'Прочие расходы '!$Y100</f>
        <v>0</v>
      </c>
      <c r="Z100" s="144"/>
      <c r="AA100" s="145">
        <f t="shared" si="191"/>
        <v>0</v>
      </c>
      <c r="AB100" s="143">
        <f>'Прочие расходы '!$AB100</f>
        <v>0</v>
      </c>
      <c r="AC100" s="144"/>
      <c r="AD100" s="145">
        <f t="shared" si="192"/>
        <v>0</v>
      </c>
      <c r="AE100" s="143">
        <f>'Прочие расходы '!$AE100</f>
        <v>0</v>
      </c>
      <c r="AF100" s="144"/>
      <c r="AG100" s="145">
        <f t="shared" si="193"/>
        <v>0</v>
      </c>
      <c r="AH100" s="143">
        <f>'Прочие расходы '!$AH100</f>
        <v>0</v>
      </c>
      <c r="AI100" s="144"/>
      <c r="AJ100" s="145">
        <f t="shared" si="194"/>
        <v>0</v>
      </c>
      <c r="AK100" s="143">
        <f>'Прочие расходы '!$AK100</f>
        <v>0</v>
      </c>
      <c r="AL100" s="144"/>
      <c r="AM100" s="145">
        <f t="shared" si="195"/>
        <v>0</v>
      </c>
      <c r="AN100" s="143">
        <f>'Прочие расходы '!$AN100</f>
        <v>0</v>
      </c>
      <c r="AO100" s="144"/>
      <c r="AP100" s="145">
        <f t="shared" si="196"/>
        <v>0</v>
      </c>
      <c r="AQ100" s="210">
        <f t="shared" si="63"/>
        <v>0</v>
      </c>
      <c r="AR100" s="211">
        <f t="shared" si="64"/>
        <v>0</v>
      </c>
      <c r="AS100" s="212">
        <f t="shared" si="65"/>
        <v>0</v>
      </c>
    </row>
    <row r="101" spans="1:47" x14ac:dyDescent="0.2">
      <c r="A101" s="194" t="s">
        <v>262</v>
      </c>
      <c r="D101" s="124" t="s">
        <v>113</v>
      </c>
      <c r="F101" s="126"/>
      <c r="G101" s="143">
        <f>'Прочие расходы '!$G101</f>
        <v>0</v>
      </c>
      <c r="H101" s="144"/>
      <c r="I101" s="145">
        <f t="shared" si="185"/>
        <v>0</v>
      </c>
      <c r="J101" s="143">
        <f>'Прочие расходы '!$J101</f>
        <v>0</v>
      </c>
      <c r="K101" s="144"/>
      <c r="L101" s="145">
        <f t="shared" si="186"/>
        <v>0</v>
      </c>
      <c r="M101" s="143">
        <f>'Прочие расходы '!$M101</f>
        <v>0</v>
      </c>
      <c r="N101" s="144"/>
      <c r="O101" s="145">
        <f t="shared" si="187"/>
        <v>0</v>
      </c>
      <c r="P101" s="143">
        <f>'Прочие расходы '!$P101</f>
        <v>0</v>
      </c>
      <c r="Q101" s="144"/>
      <c r="R101" s="145">
        <f t="shared" si="188"/>
        <v>0</v>
      </c>
      <c r="S101" s="143">
        <f>'Прочие расходы '!$S101</f>
        <v>0</v>
      </c>
      <c r="T101" s="144"/>
      <c r="U101" s="145">
        <f t="shared" si="189"/>
        <v>0</v>
      </c>
      <c r="V101" s="143">
        <f>'Прочие расходы '!$V101</f>
        <v>0</v>
      </c>
      <c r="W101" s="144"/>
      <c r="X101" s="145">
        <f t="shared" si="190"/>
        <v>0</v>
      </c>
      <c r="Y101" s="143">
        <f>'Прочие расходы '!$Y101</f>
        <v>0</v>
      </c>
      <c r="Z101" s="144"/>
      <c r="AA101" s="145">
        <f t="shared" si="191"/>
        <v>0</v>
      </c>
      <c r="AB101" s="143">
        <f>'Прочие расходы '!$AB101</f>
        <v>0</v>
      </c>
      <c r="AC101" s="144"/>
      <c r="AD101" s="145">
        <f t="shared" si="192"/>
        <v>0</v>
      </c>
      <c r="AE101" s="143">
        <f>'Прочие расходы '!$AE101</f>
        <v>0</v>
      </c>
      <c r="AF101" s="144"/>
      <c r="AG101" s="145">
        <f t="shared" si="193"/>
        <v>0</v>
      </c>
      <c r="AH101" s="143">
        <f>'Прочие расходы '!$AH101</f>
        <v>0</v>
      </c>
      <c r="AI101" s="144"/>
      <c r="AJ101" s="145">
        <f t="shared" si="194"/>
        <v>0</v>
      </c>
      <c r="AK101" s="143">
        <f>'Прочие расходы '!$AK101</f>
        <v>0</v>
      </c>
      <c r="AL101" s="144"/>
      <c r="AM101" s="145">
        <f t="shared" si="195"/>
        <v>0</v>
      </c>
      <c r="AN101" s="143">
        <f>'Прочие расходы '!$AN101</f>
        <v>0</v>
      </c>
      <c r="AO101" s="144"/>
      <c r="AP101" s="145">
        <f t="shared" si="196"/>
        <v>0</v>
      </c>
      <c r="AQ101" s="210">
        <f t="shared" si="63"/>
        <v>0</v>
      </c>
      <c r="AR101" s="211">
        <f t="shared" si="64"/>
        <v>0</v>
      </c>
      <c r="AS101" s="212">
        <f t="shared" si="65"/>
        <v>0</v>
      </c>
    </row>
    <row r="102" spans="1:47" x14ac:dyDescent="0.2">
      <c r="A102" s="194"/>
      <c r="D102" s="124" t="s">
        <v>114</v>
      </c>
      <c r="F102" s="126"/>
      <c r="G102" s="143"/>
      <c r="H102" s="144"/>
      <c r="I102" s="145">
        <f t="shared" si="161"/>
        <v>0</v>
      </c>
      <c r="J102" s="143"/>
      <c r="K102" s="144"/>
      <c r="L102" s="145">
        <f t="shared" si="162"/>
        <v>0</v>
      </c>
      <c r="M102" s="143"/>
      <c r="N102" s="144"/>
      <c r="O102" s="145">
        <f t="shared" si="163"/>
        <v>0</v>
      </c>
      <c r="P102" s="143"/>
      <c r="Q102" s="144"/>
      <c r="R102" s="145">
        <f t="shared" si="164"/>
        <v>0</v>
      </c>
      <c r="S102" s="143"/>
      <c r="T102" s="144"/>
      <c r="U102" s="145">
        <f t="shared" si="165"/>
        <v>0</v>
      </c>
      <c r="V102" s="143"/>
      <c r="W102" s="144"/>
      <c r="X102" s="145">
        <f t="shared" si="166"/>
        <v>0</v>
      </c>
      <c r="Y102" s="143"/>
      <c r="Z102" s="144"/>
      <c r="AA102" s="145">
        <f t="shared" si="167"/>
        <v>0</v>
      </c>
      <c r="AB102" s="143"/>
      <c r="AC102" s="144"/>
      <c r="AD102" s="145">
        <f t="shared" si="168"/>
        <v>0</v>
      </c>
      <c r="AE102" s="143"/>
      <c r="AF102" s="144"/>
      <c r="AG102" s="145">
        <f t="shared" si="169"/>
        <v>0</v>
      </c>
      <c r="AH102" s="143"/>
      <c r="AI102" s="144"/>
      <c r="AJ102" s="145">
        <f t="shared" si="170"/>
        <v>0</v>
      </c>
      <c r="AK102" s="143"/>
      <c r="AL102" s="144"/>
      <c r="AM102" s="145">
        <f t="shared" si="171"/>
        <v>0</v>
      </c>
      <c r="AN102" s="143"/>
      <c r="AO102" s="144"/>
      <c r="AP102" s="145">
        <f t="shared" si="172"/>
        <v>0</v>
      </c>
      <c r="AQ102" s="210">
        <f t="shared" si="63"/>
        <v>0</v>
      </c>
      <c r="AR102" s="211">
        <f t="shared" si="64"/>
        <v>0</v>
      </c>
      <c r="AS102" s="212">
        <f t="shared" si="65"/>
        <v>0</v>
      </c>
    </row>
    <row r="103" spans="1:47" x14ac:dyDescent="0.2">
      <c r="A103" s="194" t="s">
        <v>262</v>
      </c>
      <c r="D103" s="124" t="s">
        <v>115</v>
      </c>
      <c r="F103" s="126"/>
      <c r="G103" s="143">
        <f>'Прочие расходы '!$G103</f>
        <v>0</v>
      </c>
      <c r="H103" s="144"/>
      <c r="I103" s="145">
        <f t="shared" ref="I103" si="197">H103-G103</f>
        <v>0</v>
      </c>
      <c r="J103" s="143">
        <f>'Прочие расходы '!$J103</f>
        <v>0</v>
      </c>
      <c r="K103" s="144"/>
      <c r="L103" s="145">
        <f t="shared" ref="L103" si="198">K103-J103</f>
        <v>0</v>
      </c>
      <c r="M103" s="143">
        <f>'Прочие расходы '!$M103</f>
        <v>0</v>
      </c>
      <c r="N103" s="144"/>
      <c r="O103" s="145">
        <f t="shared" ref="O103" si="199">N103-M103</f>
        <v>0</v>
      </c>
      <c r="P103" s="143">
        <f>'Прочие расходы '!$P103</f>
        <v>0</v>
      </c>
      <c r="Q103" s="144"/>
      <c r="R103" s="145">
        <f t="shared" ref="R103" si="200">Q103-P103</f>
        <v>0</v>
      </c>
      <c r="S103" s="143">
        <f>'Прочие расходы '!$S103</f>
        <v>0</v>
      </c>
      <c r="T103" s="144"/>
      <c r="U103" s="145">
        <f t="shared" ref="U103" si="201">T103-S103</f>
        <v>0</v>
      </c>
      <c r="V103" s="143">
        <f>'Прочие расходы '!$V103</f>
        <v>0</v>
      </c>
      <c r="W103" s="144"/>
      <c r="X103" s="145">
        <f t="shared" ref="X103" si="202">W103-V103</f>
        <v>0</v>
      </c>
      <c r="Y103" s="143">
        <f>'Прочие расходы '!$Y103</f>
        <v>0</v>
      </c>
      <c r="Z103" s="144"/>
      <c r="AA103" s="145">
        <f t="shared" ref="AA103" si="203">Z103-Y103</f>
        <v>0</v>
      </c>
      <c r="AB103" s="143">
        <f>'Прочие расходы '!$AB103</f>
        <v>0</v>
      </c>
      <c r="AC103" s="144"/>
      <c r="AD103" s="145">
        <f t="shared" ref="AD103" si="204">AC103-AB103</f>
        <v>0</v>
      </c>
      <c r="AE103" s="143">
        <f>'Прочие расходы '!$AE103</f>
        <v>0</v>
      </c>
      <c r="AF103" s="144"/>
      <c r="AG103" s="145">
        <f t="shared" ref="AG103" si="205">AF103-AE103</f>
        <v>0</v>
      </c>
      <c r="AH103" s="143">
        <f>'Прочие расходы '!$AH103</f>
        <v>0</v>
      </c>
      <c r="AI103" s="144"/>
      <c r="AJ103" s="145">
        <f t="shared" ref="AJ103" si="206">AI103-AH103</f>
        <v>0</v>
      </c>
      <c r="AK103" s="143">
        <f>'Прочие расходы '!$AK103</f>
        <v>0</v>
      </c>
      <c r="AL103" s="144"/>
      <c r="AM103" s="145">
        <f t="shared" ref="AM103" si="207">AL103-AK103</f>
        <v>0</v>
      </c>
      <c r="AN103" s="143">
        <f>'Прочие расходы '!$AN103</f>
        <v>0</v>
      </c>
      <c r="AO103" s="144"/>
      <c r="AP103" s="145">
        <f t="shared" ref="AP103" si="208">AO103-AN103</f>
        <v>0</v>
      </c>
      <c r="AQ103" s="210">
        <f t="shared" si="63"/>
        <v>0</v>
      </c>
      <c r="AR103" s="211">
        <f t="shared" si="64"/>
        <v>0</v>
      </c>
      <c r="AS103" s="212">
        <f t="shared" si="65"/>
        <v>0</v>
      </c>
    </row>
    <row r="104" spans="1:47" s="146" customFormat="1" x14ac:dyDescent="0.2">
      <c r="A104" s="197"/>
      <c r="C104" s="146" t="s">
        <v>116</v>
      </c>
      <c r="F104" s="161"/>
      <c r="G104" s="34">
        <f>SUM(G105:G108)</f>
        <v>0</v>
      </c>
      <c r="H104" s="147">
        <f>SUM(H105:H108)</f>
        <v>0</v>
      </c>
      <c r="I104" s="137">
        <f t="shared" si="161"/>
        <v>0</v>
      </c>
      <c r="J104" s="34">
        <f>SUM(J105:J108)</f>
        <v>0</v>
      </c>
      <c r="K104" s="147">
        <f>SUM(K105:K108)</f>
        <v>0</v>
      </c>
      <c r="L104" s="137">
        <f t="shared" si="162"/>
        <v>0</v>
      </c>
      <c r="M104" s="34">
        <f>SUM(M105:M108)</f>
        <v>0</v>
      </c>
      <c r="N104" s="147">
        <f>SUM(N105:N108)</f>
        <v>0</v>
      </c>
      <c r="O104" s="137">
        <f t="shared" si="163"/>
        <v>0</v>
      </c>
      <c r="P104" s="34">
        <f>SUM(P105:P108)</f>
        <v>0</v>
      </c>
      <c r="Q104" s="147">
        <f>SUM(Q105:Q108)</f>
        <v>0</v>
      </c>
      <c r="R104" s="137">
        <f t="shared" si="164"/>
        <v>0</v>
      </c>
      <c r="S104" s="34">
        <f>SUM(S105:S108)</f>
        <v>0</v>
      </c>
      <c r="T104" s="147">
        <f>SUM(T105:T108)</f>
        <v>0</v>
      </c>
      <c r="U104" s="137">
        <f t="shared" si="165"/>
        <v>0</v>
      </c>
      <c r="V104" s="34">
        <f>SUM(V105:V108)</f>
        <v>0</v>
      </c>
      <c r="W104" s="147">
        <f>SUM(W105:W108)</f>
        <v>0</v>
      </c>
      <c r="X104" s="137">
        <f t="shared" si="166"/>
        <v>0</v>
      </c>
      <c r="Y104" s="34">
        <f>SUM(Y105:Y108)</f>
        <v>0</v>
      </c>
      <c r="Z104" s="147">
        <f>SUM(Z105:Z108)</f>
        <v>0</v>
      </c>
      <c r="AA104" s="137">
        <f t="shared" si="167"/>
        <v>0</v>
      </c>
      <c r="AB104" s="34">
        <f>SUM(AB105:AB108)</f>
        <v>0</v>
      </c>
      <c r="AC104" s="147">
        <f>SUM(AC105:AC108)</f>
        <v>0</v>
      </c>
      <c r="AD104" s="137">
        <f t="shared" si="168"/>
        <v>0</v>
      </c>
      <c r="AE104" s="34">
        <f>SUM(AE105:AE108)</f>
        <v>0</v>
      </c>
      <c r="AF104" s="147">
        <f>SUM(AF105:AF108)</f>
        <v>0</v>
      </c>
      <c r="AG104" s="137">
        <f t="shared" si="169"/>
        <v>0</v>
      </c>
      <c r="AH104" s="34">
        <f>SUM(AH105:AH108)</f>
        <v>0</v>
      </c>
      <c r="AI104" s="147">
        <f>SUM(AI105:AI108)</f>
        <v>0</v>
      </c>
      <c r="AJ104" s="137">
        <f t="shared" si="170"/>
        <v>0</v>
      </c>
      <c r="AK104" s="34">
        <f>SUM(AK105:AK108)</f>
        <v>0</v>
      </c>
      <c r="AL104" s="147">
        <f>SUM(AL105:AL108)</f>
        <v>0</v>
      </c>
      <c r="AM104" s="137">
        <f t="shared" si="171"/>
        <v>0</v>
      </c>
      <c r="AN104" s="34">
        <f>SUM(AN105:AN108)</f>
        <v>0</v>
      </c>
      <c r="AO104" s="147">
        <f>SUM(AO105:AO108)</f>
        <v>0</v>
      </c>
      <c r="AP104" s="137">
        <f t="shared" si="172"/>
        <v>0</v>
      </c>
      <c r="AQ104" s="207">
        <f t="shared" si="63"/>
        <v>0</v>
      </c>
      <c r="AR104" s="208">
        <f t="shared" si="64"/>
        <v>0</v>
      </c>
      <c r="AS104" s="209">
        <f t="shared" si="65"/>
        <v>0</v>
      </c>
      <c r="AU104" s="326"/>
    </row>
    <row r="105" spans="1:47" x14ac:dyDescent="0.2">
      <c r="A105" s="194" t="s">
        <v>262</v>
      </c>
      <c r="C105" s="154"/>
      <c r="D105" s="124" t="s">
        <v>10</v>
      </c>
      <c r="F105" s="126"/>
      <c r="G105" s="143">
        <f>'Прочие расходы '!$G105</f>
        <v>0</v>
      </c>
      <c r="H105" s="144"/>
      <c r="I105" s="145">
        <f t="shared" ref="I105:I108" si="209">H105-G105</f>
        <v>0</v>
      </c>
      <c r="J105" s="143">
        <f>'Прочие расходы '!$J105</f>
        <v>0</v>
      </c>
      <c r="K105" s="144"/>
      <c r="L105" s="145">
        <f t="shared" ref="L105:L108" si="210">K105-J105</f>
        <v>0</v>
      </c>
      <c r="M105" s="143">
        <f>'Прочие расходы '!$M105</f>
        <v>0</v>
      </c>
      <c r="N105" s="144"/>
      <c r="O105" s="145">
        <f t="shared" ref="O105:O108" si="211">N105-M105</f>
        <v>0</v>
      </c>
      <c r="P105" s="143">
        <f>'Прочие расходы '!$P105</f>
        <v>0</v>
      </c>
      <c r="Q105" s="144"/>
      <c r="R105" s="145">
        <f t="shared" ref="R105:R108" si="212">Q105-P105</f>
        <v>0</v>
      </c>
      <c r="S105" s="143">
        <f>'Прочие расходы '!$S105</f>
        <v>0</v>
      </c>
      <c r="T105" s="144"/>
      <c r="U105" s="145">
        <f t="shared" ref="U105:U108" si="213">T105-S105</f>
        <v>0</v>
      </c>
      <c r="V105" s="143">
        <f>'Прочие расходы '!$V105</f>
        <v>0</v>
      </c>
      <c r="W105" s="144"/>
      <c r="X105" s="145">
        <f t="shared" ref="X105:X108" si="214">W105-V105</f>
        <v>0</v>
      </c>
      <c r="Y105" s="143">
        <f>'Прочие расходы '!$Y105</f>
        <v>0</v>
      </c>
      <c r="Z105" s="144"/>
      <c r="AA105" s="145">
        <f t="shared" ref="AA105:AA108" si="215">Z105-Y105</f>
        <v>0</v>
      </c>
      <c r="AB105" s="143">
        <f>'Прочие расходы '!$AB105</f>
        <v>0</v>
      </c>
      <c r="AC105" s="144"/>
      <c r="AD105" s="145">
        <f t="shared" ref="AD105:AD108" si="216">AC105-AB105</f>
        <v>0</v>
      </c>
      <c r="AE105" s="143">
        <f>'Прочие расходы '!$AE105</f>
        <v>0</v>
      </c>
      <c r="AF105" s="144"/>
      <c r="AG105" s="145">
        <f t="shared" ref="AG105:AG108" si="217">AF105-AE105</f>
        <v>0</v>
      </c>
      <c r="AH105" s="143">
        <f>'Прочие расходы '!$AH105</f>
        <v>0</v>
      </c>
      <c r="AI105" s="144"/>
      <c r="AJ105" s="145">
        <f t="shared" ref="AJ105:AJ108" si="218">AI105-AH105</f>
        <v>0</v>
      </c>
      <c r="AK105" s="143">
        <f>'Прочие расходы '!$AK105</f>
        <v>0</v>
      </c>
      <c r="AL105" s="144"/>
      <c r="AM105" s="145">
        <f t="shared" ref="AM105:AM108" si="219">AL105-AK105</f>
        <v>0</v>
      </c>
      <c r="AN105" s="143">
        <f>'Прочие расходы '!$AN105</f>
        <v>0</v>
      </c>
      <c r="AO105" s="144"/>
      <c r="AP105" s="145">
        <f t="shared" ref="AP105:AP108" si="220">AO105-AN105</f>
        <v>0</v>
      </c>
      <c r="AQ105" s="210">
        <f t="shared" si="63"/>
        <v>0</v>
      </c>
      <c r="AR105" s="211">
        <f t="shared" si="64"/>
        <v>0</v>
      </c>
      <c r="AS105" s="212">
        <f t="shared" si="65"/>
        <v>0</v>
      </c>
    </row>
    <row r="106" spans="1:47" x14ac:dyDescent="0.2">
      <c r="A106" s="194" t="s">
        <v>262</v>
      </c>
      <c r="D106" s="124" t="s">
        <v>117</v>
      </c>
      <c r="F106" s="126"/>
      <c r="G106" s="143">
        <f>'Прочие расходы '!$G106</f>
        <v>0</v>
      </c>
      <c r="H106" s="144"/>
      <c r="I106" s="145">
        <f t="shared" si="209"/>
        <v>0</v>
      </c>
      <c r="J106" s="143">
        <f>'Прочие расходы '!$J106</f>
        <v>0</v>
      </c>
      <c r="K106" s="144"/>
      <c r="L106" s="145">
        <f t="shared" si="210"/>
        <v>0</v>
      </c>
      <c r="M106" s="143">
        <f>'Прочие расходы '!$M106</f>
        <v>0</v>
      </c>
      <c r="N106" s="144"/>
      <c r="O106" s="145">
        <f t="shared" si="211"/>
        <v>0</v>
      </c>
      <c r="P106" s="143">
        <f>'Прочие расходы '!$P106</f>
        <v>0</v>
      </c>
      <c r="Q106" s="144"/>
      <c r="R106" s="145">
        <f t="shared" si="212"/>
        <v>0</v>
      </c>
      <c r="S106" s="143">
        <f>'Прочие расходы '!$S106</f>
        <v>0</v>
      </c>
      <c r="T106" s="144"/>
      <c r="U106" s="145">
        <f t="shared" si="213"/>
        <v>0</v>
      </c>
      <c r="V106" s="143">
        <f>'Прочие расходы '!$V106</f>
        <v>0</v>
      </c>
      <c r="W106" s="144"/>
      <c r="X106" s="145">
        <f t="shared" si="214"/>
        <v>0</v>
      </c>
      <c r="Y106" s="143">
        <f>'Прочие расходы '!$Y106</f>
        <v>0</v>
      </c>
      <c r="Z106" s="144"/>
      <c r="AA106" s="145">
        <f t="shared" si="215"/>
        <v>0</v>
      </c>
      <c r="AB106" s="143">
        <f>'Прочие расходы '!$AB106</f>
        <v>0</v>
      </c>
      <c r="AC106" s="144"/>
      <c r="AD106" s="145">
        <f t="shared" si="216"/>
        <v>0</v>
      </c>
      <c r="AE106" s="143">
        <f>'Прочие расходы '!$AE106</f>
        <v>0</v>
      </c>
      <c r="AF106" s="144"/>
      <c r="AG106" s="145">
        <f t="shared" si="217"/>
        <v>0</v>
      </c>
      <c r="AH106" s="143">
        <f>'Прочие расходы '!$AH106</f>
        <v>0</v>
      </c>
      <c r="AI106" s="144"/>
      <c r="AJ106" s="145">
        <f t="shared" si="218"/>
        <v>0</v>
      </c>
      <c r="AK106" s="143">
        <f>'Прочие расходы '!$AK106</f>
        <v>0</v>
      </c>
      <c r="AL106" s="144"/>
      <c r="AM106" s="145">
        <f t="shared" si="219"/>
        <v>0</v>
      </c>
      <c r="AN106" s="143">
        <f>'Прочие расходы '!$AN106</f>
        <v>0</v>
      </c>
      <c r="AO106" s="144"/>
      <c r="AP106" s="145">
        <f t="shared" si="220"/>
        <v>0</v>
      </c>
      <c r="AQ106" s="210">
        <f t="shared" si="63"/>
        <v>0</v>
      </c>
      <c r="AR106" s="211">
        <f t="shared" si="64"/>
        <v>0</v>
      </c>
      <c r="AS106" s="212">
        <f t="shared" si="65"/>
        <v>0</v>
      </c>
    </row>
    <row r="107" spans="1:47" x14ac:dyDescent="0.2">
      <c r="A107" s="194" t="s">
        <v>262</v>
      </c>
      <c r="D107" s="124" t="s">
        <v>118</v>
      </c>
      <c r="F107" s="126"/>
      <c r="G107" s="143">
        <f>'Прочие расходы '!$G107</f>
        <v>0</v>
      </c>
      <c r="H107" s="144"/>
      <c r="I107" s="145">
        <f t="shared" si="209"/>
        <v>0</v>
      </c>
      <c r="J107" s="143">
        <f>'Прочие расходы '!$J107</f>
        <v>0</v>
      </c>
      <c r="K107" s="144"/>
      <c r="L107" s="145">
        <f t="shared" si="210"/>
        <v>0</v>
      </c>
      <c r="M107" s="143">
        <f>'Прочие расходы '!$M107</f>
        <v>0</v>
      </c>
      <c r="N107" s="144"/>
      <c r="O107" s="145">
        <f t="shared" si="211"/>
        <v>0</v>
      </c>
      <c r="P107" s="143">
        <f>'Прочие расходы '!$P107</f>
        <v>0</v>
      </c>
      <c r="Q107" s="144"/>
      <c r="R107" s="145">
        <f t="shared" si="212"/>
        <v>0</v>
      </c>
      <c r="S107" s="143">
        <f>'Прочие расходы '!$S107</f>
        <v>0</v>
      </c>
      <c r="T107" s="144"/>
      <c r="U107" s="145">
        <f t="shared" si="213"/>
        <v>0</v>
      </c>
      <c r="V107" s="143">
        <f>'Прочие расходы '!$V107</f>
        <v>0</v>
      </c>
      <c r="W107" s="144"/>
      <c r="X107" s="145">
        <f t="shared" si="214"/>
        <v>0</v>
      </c>
      <c r="Y107" s="143">
        <f>'Прочие расходы '!$Y107</f>
        <v>0</v>
      </c>
      <c r="Z107" s="144"/>
      <c r="AA107" s="145">
        <f t="shared" si="215"/>
        <v>0</v>
      </c>
      <c r="AB107" s="143">
        <f>'Прочие расходы '!$AB107</f>
        <v>0</v>
      </c>
      <c r="AC107" s="144"/>
      <c r="AD107" s="145">
        <f t="shared" si="216"/>
        <v>0</v>
      </c>
      <c r="AE107" s="143">
        <f>'Прочие расходы '!$AE107</f>
        <v>0</v>
      </c>
      <c r="AF107" s="144"/>
      <c r="AG107" s="145">
        <f t="shared" si="217"/>
        <v>0</v>
      </c>
      <c r="AH107" s="143">
        <f>'Прочие расходы '!$AH107</f>
        <v>0</v>
      </c>
      <c r="AI107" s="144"/>
      <c r="AJ107" s="145">
        <f t="shared" si="218"/>
        <v>0</v>
      </c>
      <c r="AK107" s="143">
        <f>'Прочие расходы '!$AK107</f>
        <v>0</v>
      </c>
      <c r="AL107" s="144"/>
      <c r="AM107" s="145">
        <f t="shared" si="219"/>
        <v>0</v>
      </c>
      <c r="AN107" s="143">
        <f>'Прочие расходы '!$AN107</f>
        <v>0</v>
      </c>
      <c r="AO107" s="144"/>
      <c r="AP107" s="145">
        <f t="shared" si="220"/>
        <v>0</v>
      </c>
      <c r="AQ107" s="210">
        <f t="shared" si="63"/>
        <v>0</v>
      </c>
      <c r="AR107" s="211">
        <f t="shared" si="64"/>
        <v>0</v>
      </c>
      <c r="AS107" s="212">
        <f t="shared" si="65"/>
        <v>0</v>
      </c>
    </row>
    <row r="108" spans="1:47" x14ac:dyDescent="0.2">
      <c r="A108" s="194" t="s">
        <v>262</v>
      </c>
      <c r="D108" s="124" t="s">
        <v>119</v>
      </c>
      <c r="F108" s="126"/>
      <c r="G108" s="143">
        <f>'Прочие расходы '!$G108</f>
        <v>0</v>
      </c>
      <c r="H108" s="144"/>
      <c r="I108" s="145">
        <f t="shared" si="209"/>
        <v>0</v>
      </c>
      <c r="J108" s="143">
        <f>'Прочие расходы '!$J108</f>
        <v>0</v>
      </c>
      <c r="K108" s="144"/>
      <c r="L108" s="145">
        <f t="shared" si="210"/>
        <v>0</v>
      </c>
      <c r="M108" s="143">
        <f>'Прочие расходы '!$M108</f>
        <v>0</v>
      </c>
      <c r="N108" s="144"/>
      <c r="O108" s="145">
        <f t="shared" si="211"/>
        <v>0</v>
      </c>
      <c r="P108" s="143">
        <f>'Прочие расходы '!$P108</f>
        <v>0</v>
      </c>
      <c r="Q108" s="144"/>
      <c r="R108" s="145">
        <f t="shared" si="212"/>
        <v>0</v>
      </c>
      <c r="S108" s="143">
        <f>'Прочие расходы '!$S108</f>
        <v>0</v>
      </c>
      <c r="T108" s="144"/>
      <c r="U108" s="145">
        <f t="shared" si="213"/>
        <v>0</v>
      </c>
      <c r="V108" s="143">
        <f>'Прочие расходы '!$V108</f>
        <v>0</v>
      </c>
      <c r="W108" s="144"/>
      <c r="X108" s="145">
        <f t="shared" si="214"/>
        <v>0</v>
      </c>
      <c r="Y108" s="143">
        <f>'Прочие расходы '!$Y108</f>
        <v>0</v>
      </c>
      <c r="Z108" s="144"/>
      <c r="AA108" s="145">
        <f t="shared" si="215"/>
        <v>0</v>
      </c>
      <c r="AB108" s="143">
        <f>'Прочие расходы '!$AB108</f>
        <v>0</v>
      </c>
      <c r="AC108" s="144"/>
      <c r="AD108" s="145">
        <f t="shared" si="216"/>
        <v>0</v>
      </c>
      <c r="AE108" s="143">
        <f>'Прочие расходы '!$AE108</f>
        <v>0</v>
      </c>
      <c r="AF108" s="144"/>
      <c r="AG108" s="145">
        <f t="shared" si="217"/>
        <v>0</v>
      </c>
      <c r="AH108" s="143">
        <f>'Прочие расходы '!$AH108</f>
        <v>0</v>
      </c>
      <c r="AI108" s="144"/>
      <c r="AJ108" s="145">
        <f t="shared" si="218"/>
        <v>0</v>
      </c>
      <c r="AK108" s="143">
        <f>'Прочие расходы '!$AK108</f>
        <v>0</v>
      </c>
      <c r="AL108" s="144"/>
      <c r="AM108" s="145">
        <f t="shared" si="219"/>
        <v>0</v>
      </c>
      <c r="AN108" s="143">
        <f>'Прочие расходы '!$AN108</f>
        <v>0</v>
      </c>
      <c r="AO108" s="144"/>
      <c r="AP108" s="145">
        <f t="shared" si="220"/>
        <v>0</v>
      </c>
      <c r="AQ108" s="210">
        <f t="shared" si="63"/>
        <v>0</v>
      </c>
      <c r="AR108" s="211">
        <f t="shared" si="64"/>
        <v>0</v>
      </c>
      <c r="AS108" s="212">
        <f t="shared" si="65"/>
        <v>0</v>
      </c>
    </row>
    <row r="109" spans="1:47" x14ac:dyDescent="0.2">
      <c r="A109" s="194"/>
      <c r="F109" s="126"/>
      <c r="G109" s="143"/>
      <c r="H109" s="144"/>
      <c r="I109" s="145">
        <f t="shared" si="161"/>
        <v>0</v>
      </c>
      <c r="J109" s="143"/>
      <c r="K109" s="144"/>
      <c r="L109" s="145">
        <f t="shared" si="162"/>
        <v>0</v>
      </c>
      <c r="M109" s="143"/>
      <c r="N109" s="144"/>
      <c r="O109" s="145">
        <f t="shared" si="163"/>
        <v>0</v>
      </c>
      <c r="P109" s="143"/>
      <c r="Q109" s="144"/>
      <c r="R109" s="145">
        <f t="shared" si="164"/>
        <v>0</v>
      </c>
      <c r="S109" s="143"/>
      <c r="T109" s="144"/>
      <c r="U109" s="145">
        <f t="shared" si="165"/>
        <v>0</v>
      </c>
      <c r="V109" s="143"/>
      <c r="W109" s="144"/>
      <c r="X109" s="145">
        <f t="shared" si="166"/>
        <v>0</v>
      </c>
      <c r="Y109" s="143"/>
      <c r="Z109" s="144"/>
      <c r="AA109" s="145">
        <f t="shared" si="167"/>
        <v>0</v>
      </c>
      <c r="AB109" s="143"/>
      <c r="AC109" s="144"/>
      <c r="AD109" s="145">
        <f t="shared" si="168"/>
        <v>0</v>
      </c>
      <c r="AE109" s="143"/>
      <c r="AF109" s="144"/>
      <c r="AG109" s="145">
        <f t="shared" si="169"/>
        <v>0</v>
      </c>
      <c r="AH109" s="143"/>
      <c r="AI109" s="144"/>
      <c r="AJ109" s="145">
        <f t="shared" si="170"/>
        <v>0</v>
      </c>
      <c r="AK109" s="143"/>
      <c r="AL109" s="144"/>
      <c r="AM109" s="145">
        <f t="shared" si="171"/>
        <v>0</v>
      </c>
      <c r="AN109" s="143"/>
      <c r="AO109" s="144"/>
      <c r="AP109" s="145">
        <f t="shared" si="172"/>
        <v>0</v>
      </c>
      <c r="AQ109" s="210">
        <f t="shared" ref="AQ109:AQ172" si="221">G109+J109+M109+P109+S109+V109+Y109+AB109+AE109+AH109+AK109+AN109</f>
        <v>0</v>
      </c>
      <c r="AR109" s="211">
        <f t="shared" ref="AR109:AR172" si="222">H109+K109+N109+Q109+T109+W109+Z109+AC109+AF109+AI109+AL109+AO109</f>
        <v>0</v>
      </c>
      <c r="AS109" s="212">
        <f t="shared" ref="AS109:AS172" si="223">I109+L109+O109+R109+U109+X109+AA109+AD109+AG109+AJ109+AM109+AP109</f>
        <v>0</v>
      </c>
    </row>
    <row r="110" spans="1:47" s="146" customFormat="1" x14ac:dyDescent="0.2">
      <c r="A110" s="197"/>
      <c r="B110" s="146" t="s">
        <v>120</v>
      </c>
      <c r="D110" s="163"/>
      <c r="E110" s="163"/>
      <c r="F110" s="164"/>
      <c r="G110" s="165" t="e">
        <f>G111+G121+G131+G135+G138+G142+G148+G154+G160+G163+G169</f>
        <v>#DIV/0!</v>
      </c>
      <c r="H110" s="166">
        <f>H111+H121+H131+H135+H138+H142+H148+H154+H160+H163+H169</f>
        <v>0</v>
      </c>
      <c r="I110" s="137" t="e">
        <f t="shared" si="161"/>
        <v>#DIV/0!</v>
      </c>
      <c r="J110" s="165" t="e">
        <f>J111+J121+J131+J135+J138+J142+J148+J154+J160+J163+J169</f>
        <v>#DIV/0!</v>
      </c>
      <c r="K110" s="166">
        <f>K111+K121+K131+K135+K138+K142+K148+K154+K160+K163+K169</f>
        <v>0</v>
      </c>
      <c r="L110" s="137" t="e">
        <f t="shared" si="162"/>
        <v>#DIV/0!</v>
      </c>
      <c r="M110" s="165" t="e">
        <f>M111+M121+M131+M135+M138+M142+M148+M154+M160+M163+M169</f>
        <v>#DIV/0!</v>
      </c>
      <c r="N110" s="166">
        <f>N111+N121+N131+N135+N138+N142+N148+N154+N160+N163+N169</f>
        <v>0</v>
      </c>
      <c r="O110" s="137" t="e">
        <f t="shared" si="163"/>
        <v>#DIV/0!</v>
      </c>
      <c r="P110" s="165" t="e">
        <f>P111+P121+P131+P135+P138+P142+P148+P154+P160+P163+P169</f>
        <v>#DIV/0!</v>
      </c>
      <c r="Q110" s="166">
        <f>Q111+Q121+Q131+Q135+Q138+Q142+Q148+Q154+Q160+Q163+Q169</f>
        <v>0</v>
      </c>
      <c r="R110" s="137" t="e">
        <f t="shared" si="164"/>
        <v>#DIV/0!</v>
      </c>
      <c r="S110" s="165" t="e">
        <f>S111+S121+S131+S135+S138+S142+S148+S154+S160+S163+S169</f>
        <v>#DIV/0!</v>
      </c>
      <c r="T110" s="166">
        <f>T111+T121+T131+T135+T138+T142+T148+T154+T160+T163+T169</f>
        <v>0</v>
      </c>
      <c r="U110" s="137" t="e">
        <f t="shared" si="165"/>
        <v>#DIV/0!</v>
      </c>
      <c r="V110" s="165" t="e">
        <f>V111+V121+V131+V135+V138+V142+V148+V154+V160+V163+V169</f>
        <v>#DIV/0!</v>
      </c>
      <c r="W110" s="166">
        <f>W111+W121+W131+W135+W138+W142+W148+W154+W160+W163+W169</f>
        <v>0</v>
      </c>
      <c r="X110" s="137" t="e">
        <f t="shared" si="166"/>
        <v>#DIV/0!</v>
      </c>
      <c r="Y110" s="165" t="e">
        <f>Y111+Y121+Y131+Y135+Y138+Y142+Y148+Y154+Y160+Y163+Y169</f>
        <v>#DIV/0!</v>
      </c>
      <c r="Z110" s="166">
        <f>Z111+Z121+Z131+Z135+Z138+Z142+Z148+Z154+Z160+Z163+Z169</f>
        <v>0</v>
      </c>
      <c r="AA110" s="137" t="e">
        <f t="shared" si="167"/>
        <v>#DIV/0!</v>
      </c>
      <c r="AB110" s="165" t="e">
        <f>AB111+AB121+AB131+AB135+AB138+AB142+AB148+AB154+AB160+AB163+AB169</f>
        <v>#DIV/0!</v>
      </c>
      <c r="AC110" s="166">
        <f>AC111+AC121+AC131+AC135+AC138+AC142+AC148+AC154+AC160+AC163+AC169</f>
        <v>0</v>
      </c>
      <c r="AD110" s="137" t="e">
        <f t="shared" si="168"/>
        <v>#DIV/0!</v>
      </c>
      <c r="AE110" s="165" t="e">
        <f>AE111+AE121+AE131+AE135+AE138+AE142+AE148+AE154+AE160+AE163+AE169</f>
        <v>#DIV/0!</v>
      </c>
      <c r="AF110" s="166">
        <f>AF111+AF121+AF131+AF135+AF138+AF142+AF148+AF154+AF160+AF163+AF169</f>
        <v>0</v>
      </c>
      <c r="AG110" s="137" t="e">
        <f t="shared" si="169"/>
        <v>#DIV/0!</v>
      </c>
      <c r="AH110" s="165" t="e">
        <f>AH111+AH121+AH131+AH135+AH138+AH142+AH148+AH154+AH160+AH163+AH169</f>
        <v>#DIV/0!</v>
      </c>
      <c r="AI110" s="166">
        <f>AI111+AI121+AI131+AI135+AI138+AI142+AI148+AI154+AI160+AI163+AI169</f>
        <v>0</v>
      </c>
      <c r="AJ110" s="137" t="e">
        <f t="shared" si="170"/>
        <v>#DIV/0!</v>
      </c>
      <c r="AK110" s="165" t="e">
        <f>AK111+AK121+AK131+AK135+AK138+AK142+AK148+AK154+AK160+AK163+AK169</f>
        <v>#DIV/0!</v>
      </c>
      <c r="AL110" s="166">
        <f>AL111+AL121+AL131+AL135+AL138+AL142+AL148+AL154+AL160+AL163+AL169</f>
        <v>0</v>
      </c>
      <c r="AM110" s="137" t="e">
        <f t="shared" si="171"/>
        <v>#DIV/0!</v>
      </c>
      <c r="AN110" s="165" t="e">
        <f>AN111+AN121+AN131+AN135+AN138+AN142+AN148+AN154+AN160+AN163+AN169</f>
        <v>#DIV/0!</v>
      </c>
      <c r="AO110" s="166">
        <f>AO111+AO121+AO131+AO135+AO138+AO142+AO148+AO154+AO160+AO163+AO169</f>
        <v>0</v>
      </c>
      <c r="AP110" s="137" t="e">
        <f t="shared" si="172"/>
        <v>#DIV/0!</v>
      </c>
      <c r="AQ110" s="207" t="e">
        <f t="shared" si="221"/>
        <v>#DIV/0!</v>
      </c>
      <c r="AR110" s="208">
        <f t="shared" si="222"/>
        <v>0</v>
      </c>
      <c r="AS110" s="209" t="e">
        <f t="shared" si="223"/>
        <v>#DIV/0!</v>
      </c>
      <c r="AU110" s="326"/>
    </row>
    <row r="111" spans="1:47" s="146" customFormat="1" x14ac:dyDescent="0.2">
      <c r="A111" s="197"/>
      <c r="C111" s="167" t="s">
        <v>51</v>
      </c>
      <c r="D111" s="167"/>
      <c r="F111" s="161"/>
      <c r="G111" s="34" t="e">
        <f>G112+G113+G114+G119+G120</f>
        <v>#DIV/0!</v>
      </c>
      <c r="H111" s="147">
        <f>H112+H113+H114+H119+H120</f>
        <v>0</v>
      </c>
      <c r="I111" s="137" t="e">
        <f t="shared" si="161"/>
        <v>#DIV/0!</v>
      </c>
      <c r="J111" s="34" t="e">
        <f>J112+J113+J114+J119+J120</f>
        <v>#DIV/0!</v>
      </c>
      <c r="K111" s="147">
        <f>K112+K113+K114+K119+K120</f>
        <v>0</v>
      </c>
      <c r="L111" s="137" t="e">
        <f t="shared" si="162"/>
        <v>#DIV/0!</v>
      </c>
      <c r="M111" s="34" t="e">
        <f>M112+M113+M114+M119+M120</f>
        <v>#DIV/0!</v>
      </c>
      <c r="N111" s="147">
        <f>N112+N113+N114+N119+N120</f>
        <v>0</v>
      </c>
      <c r="O111" s="137" t="e">
        <f t="shared" si="163"/>
        <v>#DIV/0!</v>
      </c>
      <c r="P111" s="34" t="e">
        <f>P112+P113+P114+P119+P120</f>
        <v>#DIV/0!</v>
      </c>
      <c r="Q111" s="147">
        <f>Q112+Q113+Q114+Q119+Q120</f>
        <v>0</v>
      </c>
      <c r="R111" s="137" t="e">
        <f t="shared" si="164"/>
        <v>#DIV/0!</v>
      </c>
      <c r="S111" s="34" t="e">
        <f>S112+S113+S114+S119+S120</f>
        <v>#DIV/0!</v>
      </c>
      <c r="T111" s="147">
        <f>T112+T113+T114+T119+T120</f>
        <v>0</v>
      </c>
      <c r="U111" s="137" t="e">
        <f t="shared" si="165"/>
        <v>#DIV/0!</v>
      </c>
      <c r="V111" s="34" t="e">
        <f>V112+V113+V114+V119+V120</f>
        <v>#DIV/0!</v>
      </c>
      <c r="W111" s="147">
        <f>W112+W113+W114+W119+W120</f>
        <v>0</v>
      </c>
      <c r="X111" s="137" t="e">
        <f t="shared" si="166"/>
        <v>#DIV/0!</v>
      </c>
      <c r="Y111" s="34" t="e">
        <f>Y112+Y113+Y114+Y119+Y120</f>
        <v>#DIV/0!</v>
      </c>
      <c r="Z111" s="147">
        <f>Z112+Z113+Z114+Z119+Z120</f>
        <v>0</v>
      </c>
      <c r="AA111" s="137" t="e">
        <f t="shared" si="167"/>
        <v>#DIV/0!</v>
      </c>
      <c r="AB111" s="34" t="e">
        <f>AB112+AB113+AB114+AB119+AB120</f>
        <v>#DIV/0!</v>
      </c>
      <c r="AC111" s="147">
        <f>AC112+AC113+AC114+AC119+AC120</f>
        <v>0</v>
      </c>
      <c r="AD111" s="137" t="e">
        <f t="shared" si="168"/>
        <v>#DIV/0!</v>
      </c>
      <c r="AE111" s="34" t="e">
        <f>AE112+AE113+AE114+AE119+AE120</f>
        <v>#DIV/0!</v>
      </c>
      <c r="AF111" s="147">
        <f>AF112+AF113+AF114+AF119+AF120</f>
        <v>0</v>
      </c>
      <c r="AG111" s="137" t="e">
        <f t="shared" si="169"/>
        <v>#DIV/0!</v>
      </c>
      <c r="AH111" s="34" t="e">
        <f>AH112+AH113+AH114+AH119+AH120</f>
        <v>#DIV/0!</v>
      </c>
      <c r="AI111" s="147">
        <f>AI112+AI113+AI114+AI119+AI120</f>
        <v>0</v>
      </c>
      <c r="AJ111" s="137" t="e">
        <f t="shared" si="170"/>
        <v>#DIV/0!</v>
      </c>
      <c r="AK111" s="34" t="e">
        <f>AK112+AK113+AK114+AK119+AK120</f>
        <v>#DIV/0!</v>
      </c>
      <c r="AL111" s="147">
        <f>AL112+AL113+AL114+AL119+AL120</f>
        <v>0</v>
      </c>
      <c r="AM111" s="137" t="e">
        <f t="shared" si="171"/>
        <v>#DIV/0!</v>
      </c>
      <c r="AN111" s="34" t="e">
        <f>AN112+AN113+AN114+AN119+AN120</f>
        <v>#DIV/0!</v>
      </c>
      <c r="AO111" s="147">
        <f>AO112+AO113+AO114+AO119+AO120</f>
        <v>0</v>
      </c>
      <c r="AP111" s="137" t="e">
        <f t="shared" si="172"/>
        <v>#DIV/0!</v>
      </c>
      <c r="AQ111" s="207" t="e">
        <f t="shared" si="221"/>
        <v>#DIV/0!</v>
      </c>
      <c r="AR111" s="208">
        <f t="shared" si="222"/>
        <v>0</v>
      </c>
      <c r="AS111" s="209" t="e">
        <f t="shared" si="223"/>
        <v>#DIV/0!</v>
      </c>
      <c r="AU111" s="326"/>
    </row>
    <row r="112" spans="1:47" x14ac:dyDescent="0.2">
      <c r="A112" s="194" t="s">
        <v>275</v>
      </c>
      <c r="C112" s="154"/>
      <c r="D112" s="160" t="s">
        <v>41</v>
      </c>
      <c r="F112" s="126"/>
      <c r="G112" s="143" t="e">
        <f>'ЗП торг. персонала'!$F$6</f>
        <v>#DIV/0!</v>
      </c>
      <c r="H112" s="144"/>
      <c r="I112" s="145" t="e">
        <f>G112-H112</f>
        <v>#DIV/0!</v>
      </c>
      <c r="J112" s="143" t="e">
        <f>'ЗП торг. персонала'!$L$6</f>
        <v>#DIV/0!</v>
      </c>
      <c r="K112" s="144"/>
      <c r="L112" s="145" t="e">
        <f t="shared" si="162"/>
        <v>#DIV/0!</v>
      </c>
      <c r="M112" s="143" t="e">
        <f>'ЗП торг. персонала'!$R$6</f>
        <v>#DIV/0!</v>
      </c>
      <c r="N112" s="144"/>
      <c r="O112" s="145" t="e">
        <f t="shared" si="163"/>
        <v>#DIV/0!</v>
      </c>
      <c r="P112" s="143" t="e">
        <f>'ЗП торг. персонала'!$X$6</f>
        <v>#DIV/0!</v>
      </c>
      <c r="Q112" s="144"/>
      <c r="R112" s="145" t="e">
        <f t="shared" si="164"/>
        <v>#DIV/0!</v>
      </c>
      <c r="S112" s="143" t="e">
        <f>'ЗП торг. персонала'!$AD$6</f>
        <v>#DIV/0!</v>
      </c>
      <c r="T112" s="144"/>
      <c r="U112" s="145" t="e">
        <f t="shared" si="165"/>
        <v>#DIV/0!</v>
      </c>
      <c r="V112" s="143" t="e">
        <f>'ЗП торг. персонала'!$AJ$6</f>
        <v>#DIV/0!</v>
      </c>
      <c r="W112" s="144"/>
      <c r="X112" s="145" t="e">
        <f t="shared" si="166"/>
        <v>#DIV/0!</v>
      </c>
      <c r="Y112" s="143" t="e">
        <f>'ЗП торг. персонала'!$AP$6</f>
        <v>#DIV/0!</v>
      </c>
      <c r="Z112" s="144"/>
      <c r="AA112" s="145" t="e">
        <f t="shared" si="167"/>
        <v>#DIV/0!</v>
      </c>
      <c r="AB112" s="143" t="e">
        <f>'ЗП торг. персонала'!$AV$6</f>
        <v>#DIV/0!</v>
      </c>
      <c r="AC112" s="144"/>
      <c r="AD112" s="145" t="e">
        <f t="shared" si="168"/>
        <v>#DIV/0!</v>
      </c>
      <c r="AE112" s="143" t="e">
        <f>'ЗП торг. персонала'!$BB$6</f>
        <v>#DIV/0!</v>
      </c>
      <c r="AF112" s="144"/>
      <c r="AG112" s="145" t="e">
        <f t="shared" si="169"/>
        <v>#DIV/0!</v>
      </c>
      <c r="AH112" s="143" t="e">
        <f>'ЗП торг. персонала'!$BH$6</f>
        <v>#DIV/0!</v>
      </c>
      <c r="AI112" s="144"/>
      <c r="AJ112" s="145" t="e">
        <f t="shared" si="170"/>
        <v>#DIV/0!</v>
      </c>
      <c r="AK112" s="143" t="e">
        <f>'ЗП торг. персонала'!$BN$6</f>
        <v>#DIV/0!</v>
      </c>
      <c r="AL112" s="144"/>
      <c r="AM112" s="145" t="e">
        <f t="shared" si="171"/>
        <v>#DIV/0!</v>
      </c>
      <c r="AN112" s="143" t="e">
        <f>'ЗП торг. персонала'!$BT$6</f>
        <v>#DIV/0!</v>
      </c>
      <c r="AO112" s="144"/>
      <c r="AP112" s="145" t="e">
        <f t="shared" si="172"/>
        <v>#DIV/0!</v>
      </c>
      <c r="AQ112" s="210" t="e">
        <f t="shared" si="221"/>
        <v>#DIV/0!</v>
      </c>
      <c r="AR112" s="211">
        <f t="shared" si="222"/>
        <v>0</v>
      </c>
      <c r="AS112" s="212" t="e">
        <f t="shared" si="223"/>
        <v>#DIV/0!</v>
      </c>
    </row>
    <row r="113" spans="1:47" x14ac:dyDescent="0.2">
      <c r="A113" s="194" t="s">
        <v>275</v>
      </c>
      <c r="D113" s="160" t="s">
        <v>42</v>
      </c>
      <c r="F113" s="126"/>
      <c r="G113" s="143" t="e">
        <f>'ЗП торг. персонала'!$G$6</f>
        <v>#DIV/0!</v>
      </c>
      <c r="H113" s="144"/>
      <c r="I113" s="145" t="e">
        <f>G113-H113</f>
        <v>#DIV/0!</v>
      </c>
      <c r="J113" s="143" t="e">
        <f>'ЗП торг. персонала'!$M$6</f>
        <v>#DIV/0!</v>
      </c>
      <c r="K113" s="144"/>
      <c r="L113" s="145" t="e">
        <f t="shared" si="162"/>
        <v>#DIV/0!</v>
      </c>
      <c r="M113" s="143" t="e">
        <f>'ЗП торг. персонала'!$S$6</f>
        <v>#DIV/0!</v>
      </c>
      <c r="N113" s="144"/>
      <c r="O113" s="145" t="e">
        <f t="shared" si="163"/>
        <v>#DIV/0!</v>
      </c>
      <c r="P113" s="143" t="e">
        <f>'ЗП торг. персонала'!$Y$6</f>
        <v>#DIV/0!</v>
      </c>
      <c r="Q113" s="144"/>
      <c r="R113" s="145" t="e">
        <f t="shared" si="164"/>
        <v>#DIV/0!</v>
      </c>
      <c r="S113" s="143" t="e">
        <f>'ЗП торг. персонала'!$AE$6</f>
        <v>#DIV/0!</v>
      </c>
      <c r="T113" s="144"/>
      <c r="U113" s="145" t="e">
        <f t="shared" si="165"/>
        <v>#DIV/0!</v>
      </c>
      <c r="V113" s="143" t="e">
        <f>'ЗП торг. персонала'!$AK$6</f>
        <v>#DIV/0!</v>
      </c>
      <c r="W113" s="144"/>
      <c r="X113" s="145" t="e">
        <f t="shared" si="166"/>
        <v>#DIV/0!</v>
      </c>
      <c r="Y113" s="143" t="e">
        <f>'ЗП торг. персонала'!$AQ$6</f>
        <v>#DIV/0!</v>
      </c>
      <c r="Z113" s="144"/>
      <c r="AA113" s="145" t="e">
        <f t="shared" si="167"/>
        <v>#DIV/0!</v>
      </c>
      <c r="AB113" s="143" t="e">
        <f>'ЗП торг. персонала'!$AW$6</f>
        <v>#DIV/0!</v>
      </c>
      <c r="AC113" s="144"/>
      <c r="AD113" s="145" t="e">
        <f t="shared" si="168"/>
        <v>#DIV/0!</v>
      </c>
      <c r="AE113" s="143" t="e">
        <f>'ЗП торг. персонала'!$BC$6</f>
        <v>#DIV/0!</v>
      </c>
      <c r="AF113" s="144"/>
      <c r="AG113" s="145" t="e">
        <f t="shared" si="169"/>
        <v>#DIV/0!</v>
      </c>
      <c r="AH113" s="143" t="e">
        <f>'ЗП торг. персонала'!$BI$6</f>
        <v>#DIV/0!</v>
      </c>
      <c r="AI113" s="144"/>
      <c r="AJ113" s="145" t="e">
        <f t="shared" si="170"/>
        <v>#DIV/0!</v>
      </c>
      <c r="AK113" s="143" t="e">
        <f>'ЗП торг. персонала'!$BO$6</f>
        <v>#DIV/0!</v>
      </c>
      <c r="AL113" s="144"/>
      <c r="AM113" s="145" t="e">
        <f t="shared" si="171"/>
        <v>#DIV/0!</v>
      </c>
      <c r="AN113" s="143" t="e">
        <f>'ЗП торг. персонала'!$BU$6</f>
        <v>#DIV/0!</v>
      </c>
      <c r="AO113" s="144"/>
      <c r="AP113" s="145" t="e">
        <f t="shared" si="172"/>
        <v>#DIV/0!</v>
      </c>
      <c r="AQ113" s="210" t="e">
        <f t="shared" si="221"/>
        <v>#DIV/0!</v>
      </c>
      <c r="AR113" s="211">
        <f t="shared" si="222"/>
        <v>0</v>
      </c>
      <c r="AS113" s="212" t="e">
        <f t="shared" si="223"/>
        <v>#DIV/0!</v>
      </c>
    </row>
    <row r="114" spans="1:47" x14ac:dyDescent="0.2">
      <c r="A114" s="194"/>
      <c r="C114" s="160"/>
      <c r="D114" s="160" t="s">
        <v>43</v>
      </c>
      <c r="F114" s="126"/>
      <c r="G114" s="144" t="e">
        <f>SUM(G115:G118)</f>
        <v>#DIV/0!</v>
      </c>
      <c r="H114" s="144">
        <f>SUM(H115:H118)</f>
        <v>0</v>
      </c>
      <c r="I114" s="145" t="e">
        <f>G114-H114</f>
        <v>#DIV/0!</v>
      </c>
      <c r="J114" s="144" t="e">
        <f>SUM(J115:J118)</f>
        <v>#DIV/0!</v>
      </c>
      <c r="K114" s="144">
        <f>SUM(K115:K118)</f>
        <v>0</v>
      </c>
      <c r="L114" s="145" t="e">
        <f t="shared" si="162"/>
        <v>#DIV/0!</v>
      </c>
      <c r="M114" s="144" t="e">
        <f>SUM(M115:M118)</f>
        <v>#DIV/0!</v>
      </c>
      <c r="N114" s="144">
        <f>SUM(N115:N118)</f>
        <v>0</v>
      </c>
      <c r="O114" s="145" t="e">
        <f t="shared" si="163"/>
        <v>#DIV/0!</v>
      </c>
      <c r="P114" s="144" t="e">
        <f>SUM(P115:P118)</f>
        <v>#DIV/0!</v>
      </c>
      <c r="Q114" s="144">
        <f>SUM(Q115:Q118)</f>
        <v>0</v>
      </c>
      <c r="R114" s="145" t="e">
        <f t="shared" si="164"/>
        <v>#DIV/0!</v>
      </c>
      <c r="S114" s="144" t="e">
        <f>SUM(S115:S118)</f>
        <v>#DIV/0!</v>
      </c>
      <c r="T114" s="144">
        <f>SUM(T115:T118)</f>
        <v>0</v>
      </c>
      <c r="U114" s="145" t="e">
        <f t="shared" si="165"/>
        <v>#DIV/0!</v>
      </c>
      <c r="V114" s="144" t="e">
        <f>SUM(V115:V118)</f>
        <v>#DIV/0!</v>
      </c>
      <c r="W114" s="144">
        <f>SUM(W115:W118)</f>
        <v>0</v>
      </c>
      <c r="X114" s="145" t="e">
        <f t="shared" si="166"/>
        <v>#DIV/0!</v>
      </c>
      <c r="Y114" s="144" t="e">
        <f>SUM(Y115:Y118)</f>
        <v>#DIV/0!</v>
      </c>
      <c r="Z114" s="144">
        <f>SUM(Z115:Z118)</f>
        <v>0</v>
      </c>
      <c r="AA114" s="145" t="e">
        <f t="shared" si="167"/>
        <v>#DIV/0!</v>
      </c>
      <c r="AB114" s="144" t="e">
        <f>SUM(AB115:AB118)</f>
        <v>#DIV/0!</v>
      </c>
      <c r="AC114" s="144">
        <f>SUM(AC115:AC118)</f>
        <v>0</v>
      </c>
      <c r="AD114" s="145" t="e">
        <f t="shared" si="168"/>
        <v>#DIV/0!</v>
      </c>
      <c r="AE114" s="144" t="e">
        <f>SUM(AE115:AE118)</f>
        <v>#DIV/0!</v>
      </c>
      <c r="AF114" s="144">
        <f>SUM(AF115:AF118)</f>
        <v>0</v>
      </c>
      <c r="AG114" s="145" t="e">
        <f t="shared" si="169"/>
        <v>#DIV/0!</v>
      </c>
      <c r="AH114" s="144" t="e">
        <f>SUM(AH115:AH118)</f>
        <v>#DIV/0!</v>
      </c>
      <c r="AI114" s="144">
        <f>SUM(AI115:AI118)</f>
        <v>0</v>
      </c>
      <c r="AJ114" s="145" t="e">
        <f t="shared" si="170"/>
        <v>#DIV/0!</v>
      </c>
      <c r="AK114" s="144" t="e">
        <f>SUM(AK115:AK118)</f>
        <v>#DIV/0!</v>
      </c>
      <c r="AL114" s="144">
        <f>SUM(AL115:AL118)</f>
        <v>0</v>
      </c>
      <c r="AM114" s="145" t="e">
        <f t="shared" si="171"/>
        <v>#DIV/0!</v>
      </c>
      <c r="AN114" s="144" t="e">
        <f>SUM(AN115:AN118)</f>
        <v>#DIV/0!</v>
      </c>
      <c r="AO114" s="144">
        <f>SUM(AO115:AO118)</f>
        <v>0</v>
      </c>
      <c r="AP114" s="145" t="e">
        <f t="shared" si="172"/>
        <v>#DIV/0!</v>
      </c>
      <c r="AQ114" s="210" t="e">
        <f t="shared" si="221"/>
        <v>#DIV/0!</v>
      </c>
      <c r="AR114" s="211">
        <f t="shared" si="222"/>
        <v>0</v>
      </c>
      <c r="AS114" s="212" t="e">
        <f t="shared" si="223"/>
        <v>#DIV/0!</v>
      </c>
    </row>
    <row r="115" spans="1:47" x14ac:dyDescent="0.2">
      <c r="A115" s="194"/>
      <c r="C115" s="160"/>
      <c r="D115" s="160"/>
      <c r="E115" s="124" t="s">
        <v>44</v>
      </c>
      <c r="F115" s="126"/>
      <c r="G115" s="143"/>
      <c r="H115" s="144"/>
      <c r="I115" s="145">
        <f t="shared" ref="I115:I117" si="224">G115-H115</f>
        <v>0</v>
      </c>
      <c r="J115" s="143"/>
      <c r="K115" s="144"/>
      <c r="L115" s="145">
        <f t="shared" si="162"/>
        <v>0</v>
      </c>
      <c r="M115" s="143"/>
      <c r="N115" s="144"/>
      <c r="O115" s="145">
        <f t="shared" si="163"/>
        <v>0</v>
      </c>
      <c r="P115" s="143"/>
      <c r="Q115" s="144"/>
      <c r="R115" s="145">
        <f t="shared" si="164"/>
        <v>0</v>
      </c>
      <c r="S115" s="143"/>
      <c r="T115" s="144"/>
      <c r="U115" s="145">
        <f t="shared" si="165"/>
        <v>0</v>
      </c>
      <c r="V115" s="143"/>
      <c r="W115" s="144"/>
      <c r="X115" s="145">
        <f t="shared" si="166"/>
        <v>0</v>
      </c>
      <c r="Y115" s="143"/>
      <c r="Z115" s="144"/>
      <c r="AA115" s="145">
        <f t="shared" si="167"/>
        <v>0</v>
      </c>
      <c r="AB115" s="143"/>
      <c r="AC115" s="144"/>
      <c r="AD115" s="145">
        <f t="shared" si="168"/>
        <v>0</v>
      </c>
      <c r="AE115" s="143"/>
      <c r="AF115" s="144"/>
      <c r="AG115" s="145">
        <f t="shared" si="169"/>
        <v>0</v>
      </c>
      <c r="AH115" s="143"/>
      <c r="AI115" s="144"/>
      <c r="AJ115" s="145">
        <f t="shared" si="170"/>
        <v>0</v>
      </c>
      <c r="AK115" s="143"/>
      <c r="AL115" s="144"/>
      <c r="AM115" s="145">
        <f t="shared" si="171"/>
        <v>0</v>
      </c>
      <c r="AN115" s="143"/>
      <c r="AO115" s="144"/>
      <c r="AP115" s="145">
        <f t="shared" si="172"/>
        <v>0</v>
      </c>
      <c r="AQ115" s="210">
        <f t="shared" si="221"/>
        <v>0</v>
      </c>
      <c r="AR115" s="211">
        <f t="shared" si="222"/>
        <v>0</v>
      </c>
      <c r="AS115" s="212">
        <f t="shared" si="223"/>
        <v>0</v>
      </c>
    </row>
    <row r="116" spans="1:47" x14ac:dyDescent="0.2">
      <c r="A116" s="194" t="s">
        <v>275</v>
      </c>
      <c r="C116" s="160"/>
      <c r="D116" s="160"/>
      <c r="E116" s="124" t="s">
        <v>45</v>
      </c>
      <c r="F116" s="126"/>
      <c r="G116" s="143" t="e">
        <f>'ЗП торг. персонала'!$F$67</f>
        <v>#DIV/0!</v>
      </c>
      <c r="H116" s="144"/>
      <c r="I116" s="145" t="e">
        <f>G116-H116</f>
        <v>#DIV/0!</v>
      </c>
      <c r="J116" s="143" t="e">
        <f>'ЗП торг. персонала'!$L$67</f>
        <v>#DIV/0!</v>
      </c>
      <c r="K116" s="144"/>
      <c r="L116" s="145" t="e">
        <f t="shared" si="162"/>
        <v>#DIV/0!</v>
      </c>
      <c r="M116" s="143" t="e">
        <f>'ЗП торг. персонала'!$R$67</f>
        <v>#DIV/0!</v>
      </c>
      <c r="N116" s="144"/>
      <c r="O116" s="145" t="e">
        <f t="shared" si="163"/>
        <v>#DIV/0!</v>
      </c>
      <c r="P116" s="143" t="e">
        <f>'ЗП торг. персонала'!$X$67</f>
        <v>#DIV/0!</v>
      </c>
      <c r="Q116" s="144"/>
      <c r="R116" s="145" t="e">
        <f t="shared" si="164"/>
        <v>#DIV/0!</v>
      </c>
      <c r="S116" s="143" t="e">
        <f>'ЗП торг. персонала'!$AD$67</f>
        <v>#DIV/0!</v>
      </c>
      <c r="T116" s="144"/>
      <c r="U116" s="145" t="e">
        <f t="shared" si="165"/>
        <v>#DIV/0!</v>
      </c>
      <c r="V116" s="143" t="e">
        <f>'ЗП торг. персонала'!$AJ$67</f>
        <v>#DIV/0!</v>
      </c>
      <c r="W116" s="144"/>
      <c r="X116" s="145" t="e">
        <f t="shared" si="166"/>
        <v>#DIV/0!</v>
      </c>
      <c r="Y116" s="143" t="e">
        <f>'ЗП торг. персонала'!$AP$67</f>
        <v>#DIV/0!</v>
      </c>
      <c r="Z116" s="144"/>
      <c r="AA116" s="145" t="e">
        <f t="shared" si="167"/>
        <v>#DIV/0!</v>
      </c>
      <c r="AB116" s="143" t="e">
        <f>'ЗП торг. персонала'!$AV$67</f>
        <v>#DIV/0!</v>
      </c>
      <c r="AC116" s="144"/>
      <c r="AD116" s="145" t="e">
        <f t="shared" si="168"/>
        <v>#DIV/0!</v>
      </c>
      <c r="AE116" s="143" t="e">
        <f>'ЗП торг. персонала'!$BB$67</f>
        <v>#DIV/0!</v>
      </c>
      <c r="AF116" s="144"/>
      <c r="AG116" s="145" t="e">
        <f t="shared" si="169"/>
        <v>#DIV/0!</v>
      </c>
      <c r="AH116" s="143" t="e">
        <f>'ЗП торг. персонала'!$BH$67</f>
        <v>#DIV/0!</v>
      </c>
      <c r="AI116" s="144"/>
      <c r="AJ116" s="145" t="e">
        <f t="shared" si="170"/>
        <v>#DIV/0!</v>
      </c>
      <c r="AK116" s="143" t="e">
        <f>'ЗП торг. персонала'!$BN$67</f>
        <v>#DIV/0!</v>
      </c>
      <c r="AL116" s="144"/>
      <c r="AM116" s="145" t="e">
        <f t="shared" si="171"/>
        <v>#DIV/0!</v>
      </c>
      <c r="AN116" s="143" t="e">
        <f>'ЗП торг. персонала'!$BT$67</f>
        <v>#DIV/0!</v>
      </c>
      <c r="AO116" s="144"/>
      <c r="AP116" s="145" t="e">
        <f t="shared" si="172"/>
        <v>#DIV/0!</v>
      </c>
      <c r="AQ116" s="210" t="e">
        <f t="shared" si="221"/>
        <v>#DIV/0!</v>
      </c>
      <c r="AR116" s="211">
        <f t="shared" si="222"/>
        <v>0</v>
      </c>
      <c r="AS116" s="212" t="e">
        <f t="shared" si="223"/>
        <v>#DIV/0!</v>
      </c>
    </row>
    <row r="117" spans="1:47" x14ac:dyDescent="0.2">
      <c r="A117" s="194"/>
      <c r="C117" s="160"/>
      <c r="D117" s="160"/>
      <c r="E117" s="124" t="s">
        <v>46</v>
      </c>
      <c r="F117" s="126"/>
      <c r="G117" s="143"/>
      <c r="H117" s="144"/>
      <c r="I117" s="145">
        <f t="shared" si="224"/>
        <v>0</v>
      </c>
      <c r="J117" s="143"/>
      <c r="K117" s="144"/>
      <c r="L117" s="145">
        <f t="shared" si="162"/>
        <v>0</v>
      </c>
      <c r="M117" s="143"/>
      <c r="N117" s="144"/>
      <c r="O117" s="145">
        <f t="shared" si="163"/>
        <v>0</v>
      </c>
      <c r="P117" s="143"/>
      <c r="Q117" s="144"/>
      <c r="R117" s="145">
        <f t="shared" si="164"/>
        <v>0</v>
      </c>
      <c r="S117" s="143"/>
      <c r="T117" s="144"/>
      <c r="U117" s="145">
        <f t="shared" si="165"/>
        <v>0</v>
      </c>
      <c r="V117" s="143"/>
      <c r="W117" s="144"/>
      <c r="X117" s="145">
        <f t="shared" si="166"/>
        <v>0</v>
      </c>
      <c r="Y117" s="143"/>
      <c r="Z117" s="144"/>
      <c r="AA117" s="145">
        <f t="shared" si="167"/>
        <v>0</v>
      </c>
      <c r="AB117" s="143"/>
      <c r="AC117" s="144"/>
      <c r="AD117" s="145">
        <f t="shared" si="168"/>
        <v>0</v>
      </c>
      <c r="AE117" s="143"/>
      <c r="AF117" s="144"/>
      <c r="AG117" s="145">
        <f t="shared" si="169"/>
        <v>0</v>
      </c>
      <c r="AH117" s="143"/>
      <c r="AI117" s="144"/>
      <c r="AJ117" s="145">
        <f t="shared" si="170"/>
        <v>0</v>
      </c>
      <c r="AK117" s="143"/>
      <c r="AL117" s="144"/>
      <c r="AM117" s="145">
        <f t="shared" si="171"/>
        <v>0</v>
      </c>
      <c r="AN117" s="143"/>
      <c r="AO117" s="144"/>
      <c r="AP117" s="145">
        <f t="shared" si="172"/>
        <v>0</v>
      </c>
      <c r="AQ117" s="210">
        <f t="shared" si="221"/>
        <v>0</v>
      </c>
      <c r="AR117" s="211">
        <f t="shared" si="222"/>
        <v>0</v>
      </c>
      <c r="AS117" s="212">
        <f t="shared" si="223"/>
        <v>0</v>
      </c>
    </row>
    <row r="118" spans="1:47" x14ac:dyDescent="0.2">
      <c r="A118" s="194" t="s">
        <v>275</v>
      </c>
      <c r="C118" s="160"/>
      <c r="D118" s="160"/>
      <c r="E118" s="124" t="s">
        <v>47</v>
      </c>
      <c r="F118" s="126"/>
      <c r="G118" s="143" t="e">
        <f>'ЗП торг. персонала'!$H$6</f>
        <v>#DIV/0!</v>
      </c>
      <c r="H118" s="144"/>
      <c r="I118" s="145" t="e">
        <f>G118-H118</f>
        <v>#DIV/0!</v>
      </c>
      <c r="J118" s="143" t="e">
        <f>'ЗП торг. персонала'!$N$6</f>
        <v>#DIV/0!</v>
      </c>
      <c r="K118" s="144"/>
      <c r="L118" s="145" t="e">
        <f t="shared" si="162"/>
        <v>#DIV/0!</v>
      </c>
      <c r="M118" s="143" t="e">
        <f>'ЗП торг. персонала'!$T$6</f>
        <v>#DIV/0!</v>
      </c>
      <c r="N118" s="144"/>
      <c r="O118" s="145" t="e">
        <f t="shared" si="163"/>
        <v>#DIV/0!</v>
      </c>
      <c r="P118" s="143" t="e">
        <f>'ЗП торг. персонала'!$Z$6</f>
        <v>#DIV/0!</v>
      </c>
      <c r="Q118" s="144"/>
      <c r="R118" s="145" t="e">
        <f t="shared" si="164"/>
        <v>#DIV/0!</v>
      </c>
      <c r="S118" s="143" t="e">
        <f>'ЗП торг. персонала'!$AF$6</f>
        <v>#DIV/0!</v>
      </c>
      <c r="T118" s="144"/>
      <c r="U118" s="145" t="e">
        <f t="shared" si="165"/>
        <v>#DIV/0!</v>
      </c>
      <c r="V118" s="143" t="e">
        <f>'ЗП торг. персонала'!$AL$6</f>
        <v>#DIV/0!</v>
      </c>
      <c r="W118" s="144"/>
      <c r="X118" s="145" t="e">
        <f t="shared" si="166"/>
        <v>#DIV/0!</v>
      </c>
      <c r="Y118" s="143" t="e">
        <f>'ЗП торг. персонала'!$AR$6</f>
        <v>#DIV/0!</v>
      </c>
      <c r="Z118" s="144"/>
      <c r="AA118" s="145" t="e">
        <f t="shared" si="167"/>
        <v>#DIV/0!</v>
      </c>
      <c r="AB118" s="143" t="e">
        <f>'ЗП торг. персонала'!$AX$6</f>
        <v>#DIV/0!</v>
      </c>
      <c r="AC118" s="144"/>
      <c r="AD118" s="145" t="e">
        <f t="shared" si="168"/>
        <v>#DIV/0!</v>
      </c>
      <c r="AE118" s="143" t="e">
        <f>'ЗП торг. персонала'!$BD$6</f>
        <v>#DIV/0!</v>
      </c>
      <c r="AF118" s="144"/>
      <c r="AG118" s="145" t="e">
        <f t="shared" si="169"/>
        <v>#DIV/0!</v>
      </c>
      <c r="AH118" s="143" t="e">
        <f>'ЗП торг. персонала'!$BJ$6</f>
        <v>#DIV/0!</v>
      </c>
      <c r="AI118" s="144"/>
      <c r="AJ118" s="145" t="e">
        <f t="shared" si="170"/>
        <v>#DIV/0!</v>
      </c>
      <c r="AK118" s="143" t="e">
        <f>'ЗП торг. персонала'!$BP$6</f>
        <v>#DIV/0!</v>
      </c>
      <c r="AL118" s="144"/>
      <c r="AM118" s="145" t="e">
        <f t="shared" si="171"/>
        <v>#DIV/0!</v>
      </c>
      <c r="AN118" s="143" t="e">
        <f>'ЗП торг. персонала'!$BV$6</f>
        <v>#DIV/0!</v>
      </c>
      <c r="AO118" s="144"/>
      <c r="AP118" s="145" t="e">
        <f t="shared" si="172"/>
        <v>#DIV/0!</v>
      </c>
      <c r="AQ118" s="210" t="e">
        <f t="shared" si="221"/>
        <v>#DIV/0!</v>
      </c>
      <c r="AR118" s="211">
        <f t="shared" si="222"/>
        <v>0</v>
      </c>
      <c r="AS118" s="212" t="e">
        <f t="shared" si="223"/>
        <v>#DIV/0!</v>
      </c>
    </row>
    <row r="119" spans="1:47" x14ac:dyDescent="0.2">
      <c r="A119" s="194" t="s">
        <v>275</v>
      </c>
      <c r="C119" s="160"/>
      <c r="D119" s="160" t="s">
        <v>48</v>
      </c>
      <c r="F119" s="126"/>
      <c r="G119" s="143" t="e">
        <f>'ЗП торг. персонала'!$K$6</f>
        <v>#DIV/0!</v>
      </c>
      <c r="H119" s="144"/>
      <c r="I119" s="145" t="e">
        <f>G119-H119</f>
        <v>#DIV/0!</v>
      </c>
      <c r="J119" s="143" t="e">
        <f>'ЗП торг. персонала'!$Q$6</f>
        <v>#DIV/0!</v>
      </c>
      <c r="K119" s="144"/>
      <c r="L119" s="145" t="e">
        <f t="shared" si="162"/>
        <v>#DIV/0!</v>
      </c>
      <c r="M119" s="143" t="e">
        <f>'ЗП торг. персонала'!$W$6</f>
        <v>#DIV/0!</v>
      </c>
      <c r="N119" s="144"/>
      <c r="O119" s="145" t="e">
        <f t="shared" si="163"/>
        <v>#DIV/0!</v>
      </c>
      <c r="P119" s="143" t="e">
        <f>'ЗП торг. персонала'!$AC$6</f>
        <v>#DIV/0!</v>
      </c>
      <c r="Q119" s="144"/>
      <c r="R119" s="145" t="e">
        <f t="shared" si="164"/>
        <v>#DIV/0!</v>
      </c>
      <c r="S119" s="143" t="e">
        <f>'ЗП торг. персонала'!$AI$6</f>
        <v>#DIV/0!</v>
      </c>
      <c r="T119" s="144"/>
      <c r="U119" s="145" t="e">
        <f t="shared" si="165"/>
        <v>#DIV/0!</v>
      </c>
      <c r="V119" s="143" t="e">
        <f>'ЗП торг. персонала'!$AO$6</f>
        <v>#DIV/0!</v>
      </c>
      <c r="W119" s="144"/>
      <c r="X119" s="145" t="e">
        <f t="shared" si="166"/>
        <v>#DIV/0!</v>
      </c>
      <c r="Y119" s="143" t="e">
        <f>'ЗП торг. персонала'!$AU$6</f>
        <v>#DIV/0!</v>
      </c>
      <c r="Z119" s="144"/>
      <c r="AA119" s="145" t="e">
        <f t="shared" si="167"/>
        <v>#DIV/0!</v>
      </c>
      <c r="AB119" s="143" t="e">
        <f>'ЗП торг. персонала'!$BA$6</f>
        <v>#DIV/0!</v>
      </c>
      <c r="AC119" s="144"/>
      <c r="AD119" s="145" t="e">
        <f t="shared" si="168"/>
        <v>#DIV/0!</v>
      </c>
      <c r="AE119" s="143" t="e">
        <f>'ЗП торг. персонала'!$BG$6</f>
        <v>#DIV/0!</v>
      </c>
      <c r="AF119" s="144"/>
      <c r="AG119" s="145" t="e">
        <f t="shared" si="169"/>
        <v>#DIV/0!</v>
      </c>
      <c r="AH119" s="143" t="e">
        <f>'ЗП торг. персонала'!$BM$6</f>
        <v>#DIV/0!</v>
      </c>
      <c r="AI119" s="144"/>
      <c r="AJ119" s="145" t="e">
        <f t="shared" si="170"/>
        <v>#DIV/0!</v>
      </c>
      <c r="AK119" s="143" t="e">
        <f>'ЗП торг. персонала'!$BS$6</f>
        <v>#DIV/0!</v>
      </c>
      <c r="AL119" s="144"/>
      <c r="AM119" s="145" t="e">
        <f t="shared" si="171"/>
        <v>#DIV/0!</v>
      </c>
      <c r="AN119" s="143" t="e">
        <f>'ЗП торг. персонала'!$BY$6</f>
        <v>#DIV/0!</v>
      </c>
      <c r="AO119" s="144"/>
      <c r="AP119" s="145" t="e">
        <f t="shared" si="172"/>
        <v>#DIV/0!</v>
      </c>
      <c r="AQ119" s="210" t="e">
        <f t="shared" si="221"/>
        <v>#DIV/0!</v>
      </c>
      <c r="AR119" s="211">
        <f t="shared" si="222"/>
        <v>0</v>
      </c>
      <c r="AS119" s="212" t="e">
        <f t="shared" si="223"/>
        <v>#DIV/0!</v>
      </c>
    </row>
    <row r="120" spans="1:47" x14ac:dyDescent="0.2">
      <c r="A120" s="194"/>
      <c r="C120" s="160"/>
      <c r="D120" s="160" t="s">
        <v>49</v>
      </c>
      <c r="F120" s="126"/>
      <c r="G120" s="143"/>
      <c r="H120" s="144"/>
      <c r="I120" s="145">
        <f t="shared" si="161"/>
        <v>0</v>
      </c>
      <c r="J120" s="143"/>
      <c r="K120" s="144"/>
      <c r="L120" s="145">
        <f t="shared" si="162"/>
        <v>0</v>
      </c>
      <c r="M120" s="143"/>
      <c r="N120" s="144"/>
      <c r="O120" s="145">
        <f t="shared" si="163"/>
        <v>0</v>
      </c>
      <c r="P120" s="143"/>
      <c r="Q120" s="144"/>
      <c r="R120" s="145">
        <f t="shared" si="164"/>
        <v>0</v>
      </c>
      <c r="S120" s="143"/>
      <c r="T120" s="144"/>
      <c r="U120" s="145">
        <f t="shared" si="165"/>
        <v>0</v>
      </c>
      <c r="V120" s="143"/>
      <c r="W120" s="144"/>
      <c r="X120" s="145">
        <f t="shared" si="166"/>
        <v>0</v>
      </c>
      <c r="Y120" s="143"/>
      <c r="Z120" s="144"/>
      <c r="AA120" s="145">
        <f t="shared" si="167"/>
        <v>0</v>
      </c>
      <c r="AB120" s="143"/>
      <c r="AC120" s="144"/>
      <c r="AD120" s="145">
        <f t="shared" si="168"/>
        <v>0</v>
      </c>
      <c r="AE120" s="143"/>
      <c r="AF120" s="144"/>
      <c r="AG120" s="145">
        <f t="shared" si="169"/>
        <v>0</v>
      </c>
      <c r="AH120" s="143"/>
      <c r="AI120" s="144"/>
      <c r="AJ120" s="145">
        <f t="shared" si="170"/>
        <v>0</v>
      </c>
      <c r="AK120" s="143"/>
      <c r="AL120" s="144"/>
      <c r="AM120" s="145">
        <f t="shared" si="171"/>
        <v>0</v>
      </c>
      <c r="AN120" s="143"/>
      <c r="AO120" s="144"/>
      <c r="AP120" s="145">
        <f t="shared" si="172"/>
        <v>0</v>
      </c>
      <c r="AQ120" s="210">
        <f t="shared" si="221"/>
        <v>0</v>
      </c>
      <c r="AR120" s="211">
        <f t="shared" si="222"/>
        <v>0</v>
      </c>
      <c r="AS120" s="212">
        <f t="shared" si="223"/>
        <v>0</v>
      </c>
    </row>
    <row r="121" spans="1:47" s="146" customFormat="1" x14ac:dyDescent="0.2">
      <c r="A121" s="197"/>
      <c r="C121" s="167" t="s">
        <v>52</v>
      </c>
      <c r="D121" s="167"/>
      <c r="F121" s="161"/>
      <c r="G121" s="34" t="e">
        <f>G122+G123+G124+G129+G130</f>
        <v>#DIV/0!</v>
      </c>
      <c r="H121" s="147">
        <f>H122+H123+H124+H129+H130</f>
        <v>0</v>
      </c>
      <c r="I121" s="137" t="e">
        <f t="shared" si="161"/>
        <v>#DIV/0!</v>
      </c>
      <c r="J121" s="34" t="e">
        <f>J122+J123+J124+J129+J130</f>
        <v>#DIV/0!</v>
      </c>
      <c r="K121" s="147">
        <f>K122+K123+K124+K129+K130</f>
        <v>0</v>
      </c>
      <c r="L121" s="137" t="e">
        <f t="shared" si="162"/>
        <v>#DIV/0!</v>
      </c>
      <c r="M121" s="34" t="e">
        <f>M122+M123+M124+M129+M130</f>
        <v>#DIV/0!</v>
      </c>
      <c r="N121" s="147">
        <f>N122+N123+N124+N129+N130</f>
        <v>0</v>
      </c>
      <c r="O121" s="137" t="e">
        <f t="shared" si="163"/>
        <v>#DIV/0!</v>
      </c>
      <c r="P121" s="34" t="e">
        <f>P122+P123+P124+P129+P130</f>
        <v>#DIV/0!</v>
      </c>
      <c r="Q121" s="147">
        <f>Q122+Q123+Q124+Q129+Q130</f>
        <v>0</v>
      </c>
      <c r="R121" s="137" t="e">
        <f t="shared" si="164"/>
        <v>#DIV/0!</v>
      </c>
      <c r="S121" s="34" t="e">
        <f>S122+S123+S124+S129+S130</f>
        <v>#DIV/0!</v>
      </c>
      <c r="T121" s="147">
        <f>T122+T123+T124+T129+T130</f>
        <v>0</v>
      </c>
      <c r="U121" s="137" t="e">
        <f t="shared" si="165"/>
        <v>#DIV/0!</v>
      </c>
      <c r="V121" s="34" t="e">
        <f>V122+V123+V124+V129+V130</f>
        <v>#DIV/0!</v>
      </c>
      <c r="W121" s="147">
        <f>W122+W123+W124+W129+W130</f>
        <v>0</v>
      </c>
      <c r="X121" s="137" t="e">
        <f t="shared" si="166"/>
        <v>#DIV/0!</v>
      </c>
      <c r="Y121" s="34" t="e">
        <f>Y122+Y123+Y124+Y129+Y130</f>
        <v>#DIV/0!</v>
      </c>
      <c r="Z121" s="147">
        <f>Z122+Z123+Z124+Z129+Z130</f>
        <v>0</v>
      </c>
      <c r="AA121" s="137" t="e">
        <f t="shared" si="167"/>
        <v>#DIV/0!</v>
      </c>
      <c r="AB121" s="34" t="e">
        <f>AB122+AB123+AB124+AB129+AB130</f>
        <v>#DIV/0!</v>
      </c>
      <c r="AC121" s="147">
        <f>AC122+AC123+AC124+AC129+AC130</f>
        <v>0</v>
      </c>
      <c r="AD121" s="137" t="e">
        <f t="shared" si="168"/>
        <v>#DIV/0!</v>
      </c>
      <c r="AE121" s="34" t="e">
        <f>AE122+AE123+AE124+AE129+AE130</f>
        <v>#DIV/0!</v>
      </c>
      <c r="AF121" s="147">
        <f>AF122+AF123+AF124+AF129+AF130</f>
        <v>0</v>
      </c>
      <c r="AG121" s="137" t="e">
        <f t="shared" si="169"/>
        <v>#DIV/0!</v>
      </c>
      <c r="AH121" s="34" t="e">
        <f>AH122+AH123+AH124+AH129+AH130</f>
        <v>#DIV/0!</v>
      </c>
      <c r="AI121" s="147">
        <f>AI122+AI123+AI124+AI129+AI130</f>
        <v>0</v>
      </c>
      <c r="AJ121" s="137" t="e">
        <f t="shared" si="170"/>
        <v>#DIV/0!</v>
      </c>
      <c r="AK121" s="34" t="e">
        <f>AK122+AK123+AK124+AK129+AK130</f>
        <v>#DIV/0!</v>
      </c>
      <c r="AL121" s="147">
        <f>AL122+AL123+AL124+AL129+AL130</f>
        <v>0</v>
      </c>
      <c r="AM121" s="137" t="e">
        <f t="shared" si="171"/>
        <v>#DIV/0!</v>
      </c>
      <c r="AN121" s="34" t="e">
        <f>AN122+AN123+AN124+AN129+AN130</f>
        <v>#DIV/0!</v>
      </c>
      <c r="AO121" s="147">
        <f>AO122+AO123+AO124+AO129+AO130</f>
        <v>0</v>
      </c>
      <c r="AP121" s="137" t="e">
        <f t="shared" si="172"/>
        <v>#DIV/0!</v>
      </c>
      <c r="AQ121" s="207" t="e">
        <f t="shared" si="221"/>
        <v>#DIV/0!</v>
      </c>
      <c r="AR121" s="208">
        <f t="shared" si="222"/>
        <v>0</v>
      </c>
      <c r="AS121" s="209" t="e">
        <f t="shared" si="223"/>
        <v>#DIV/0!</v>
      </c>
      <c r="AU121" s="326"/>
    </row>
    <row r="122" spans="1:47" x14ac:dyDescent="0.2">
      <c r="A122" s="194" t="s">
        <v>276</v>
      </c>
      <c r="C122" s="154"/>
      <c r="D122" s="160" t="s">
        <v>41</v>
      </c>
      <c r="F122" s="126"/>
      <c r="G122" s="143" t="e">
        <f>'ЗП склад. персон '!$F$6</f>
        <v>#DIV/0!</v>
      </c>
      <c r="H122" s="144"/>
      <c r="I122" s="145" t="e">
        <f>G122-H122</f>
        <v>#DIV/0!</v>
      </c>
      <c r="J122" s="143" t="e">
        <f>'ЗП склад. персон '!$L$6</f>
        <v>#DIV/0!</v>
      </c>
      <c r="K122" s="144"/>
      <c r="L122" s="145" t="e">
        <f t="shared" ref="L122:L129" si="225">J122-K122</f>
        <v>#DIV/0!</v>
      </c>
      <c r="M122" s="143" t="e">
        <f>'ЗП склад. персон '!$R$6</f>
        <v>#DIV/0!</v>
      </c>
      <c r="N122" s="144"/>
      <c r="O122" s="145" t="e">
        <f t="shared" ref="O122:O129" si="226">M122-N122</f>
        <v>#DIV/0!</v>
      </c>
      <c r="P122" s="143" t="e">
        <f>'ЗП склад. персон '!$X$6</f>
        <v>#DIV/0!</v>
      </c>
      <c r="Q122" s="144"/>
      <c r="R122" s="145" t="e">
        <f t="shared" ref="R122:R129" si="227">P122-Q122</f>
        <v>#DIV/0!</v>
      </c>
      <c r="S122" s="143" t="e">
        <f>'ЗП склад. персон '!$AD$6</f>
        <v>#DIV/0!</v>
      </c>
      <c r="T122" s="144"/>
      <c r="U122" s="145" t="e">
        <f t="shared" ref="U122:U129" si="228">S122-T122</f>
        <v>#DIV/0!</v>
      </c>
      <c r="V122" s="143" t="e">
        <f>'ЗП склад. персон '!$AJ$6</f>
        <v>#DIV/0!</v>
      </c>
      <c r="W122" s="144"/>
      <c r="X122" s="145" t="e">
        <f t="shared" ref="X122:X129" si="229">V122-W122</f>
        <v>#DIV/0!</v>
      </c>
      <c r="Y122" s="143" t="e">
        <f>'ЗП склад. персон '!$AP$6</f>
        <v>#DIV/0!</v>
      </c>
      <c r="Z122" s="144"/>
      <c r="AA122" s="145" t="e">
        <f t="shared" ref="AA122:AA129" si="230">Y122-Z122</f>
        <v>#DIV/0!</v>
      </c>
      <c r="AB122" s="143" t="e">
        <f>'ЗП склад. персон '!$AV$6</f>
        <v>#DIV/0!</v>
      </c>
      <c r="AC122" s="144"/>
      <c r="AD122" s="145" t="e">
        <f t="shared" ref="AD122:AD129" si="231">AB122-AC122</f>
        <v>#DIV/0!</v>
      </c>
      <c r="AE122" s="143" t="e">
        <f>'ЗП склад. персон '!$BB$6</f>
        <v>#DIV/0!</v>
      </c>
      <c r="AF122" s="144"/>
      <c r="AG122" s="145" t="e">
        <f t="shared" ref="AG122:AG129" si="232">AE122-AF122</f>
        <v>#DIV/0!</v>
      </c>
      <c r="AH122" s="143" t="e">
        <f>'ЗП склад. персон '!$BH$6</f>
        <v>#DIV/0!</v>
      </c>
      <c r="AI122" s="144"/>
      <c r="AJ122" s="145" t="e">
        <f t="shared" ref="AJ122:AJ129" si="233">AH122-AI122</f>
        <v>#DIV/0!</v>
      </c>
      <c r="AK122" s="143" t="e">
        <f>'ЗП склад. персон '!$BN$6</f>
        <v>#DIV/0!</v>
      </c>
      <c r="AL122" s="144"/>
      <c r="AM122" s="145" t="e">
        <f t="shared" ref="AM122:AM129" si="234">AK122-AL122</f>
        <v>#DIV/0!</v>
      </c>
      <c r="AN122" s="143" t="e">
        <f>'ЗП склад. персон '!$BT$6</f>
        <v>#DIV/0!</v>
      </c>
      <c r="AO122" s="144"/>
      <c r="AP122" s="145" t="e">
        <f t="shared" ref="AP122:AP129" si="235">AN122-AO122</f>
        <v>#DIV/0!</v>
      </c>
      <c r="AQ122" s="210" t="e">
        <f t="shared" si="221"/>
        <v>#DIV/0!</v>
      </c>
      <c r="AR122" s="211">
        <f t="shared" si="222"/>
        <v>0</v>
      </c>
      <c r="AS122" s="212" t="e">
        <f t="shared" si="223"/>
        <v>#DIV/0!</v>
      </c>
    </row>
    <row r="123" spans="1:47" x14ac:dyDescent="0.2">
      <c r="A123" s="194" t="s">
        <v>276</v>
      </c>
      <c r="D123" s="160" t="s">
        <v>42</v>
      </c>
      <c r="F123" s="126"/>
      <c r="G123" s="143" t="e">
        <f>'ЗП склад. персон '!$G$6</f>
        <v>#DIV/0!</v>
      </c>
      <c r="H123" s="144"/>
      <c r="I123" s="145" t="e">
        <f>G123-H123</f>
        <v>#DIV/0!</v>
      </c>
      <c r="J123" s="143" t="e">
        <f>'ЗП склад. персон '!$M$6</f>
        <v>#DIV/0!</v>
      </c>
      <c r="K123" s="144"/>
      <c r="L123" s="145" t="e">
        <f t="shared" si="225"/>
        <v>#DIV/0!</v>
      </c>
      <c r="M123" s="143" t="e">
        <f>'ЗП склад. персон '!$S$6</f>
        <v>#DIV/0!</v>
      </c>
      <c r="N123" s="144"/>
      <c r="O123" s="145" t="e">
        <f t="shared" si="226"/>
        <v>#DIV/0!</v>
      </c>
      <c r="P123" s="143" t="e">
        <f>'ЗП склад. персон '!$Y$6</f>
        <v>#DIV/0!</v>
      </c>
      <c r="Q123" s="144"/>
      <c r="R123" s="145" t="e">
        <f t="shared" si="227"/>
        <v>#DIV/0!</v>
      </c>
      <c r="S123" s="143" t="e">
        <f>'ЗП склад. персон '!$AE$6</f>
        <v>#DIV/0!</v>
      </c>
      <c r="T123" s="144"/>
      <c r="U123" s="145" t="e">
        <f t="shared" si="228"/>
        <v>#DIV/0!</v>
      </c>
      <c r="V123" s="143" t="e">
        <f>'ЗП склад. персон '!$AK$6</f>
        <v>#DIV/0!</v>
      </c>
      <c r="W123" s="144"/>
      <c r="X123" s="145" t="e">
        <f t="shared" si="229"/>
        <v>#DIV/0!</v>
      </c>
      <c r="Y123" s="143" t="e">
        <f>'ЗП склад. персон '!$AQ$6</f>
        <v>#DIV/0!</v>
      </c>
      <c r="Z123" s="144"/>
      <c r="AA123" s="145" t="e">
        <f t="shared" si="230"/>
        <v>#DIV/0!</v>
      </c>
      <c r="AB123" s="143" t="e">
        <f>'ЗП склад. персон '!$AW$6</f>
        <v>#DIV/0!</v>
      </c>
      <c r="AC123" s="144"/>
      <c r="AD123" s="145" t="e">
        <f t="shared" si="231"/>
        <v>#DIV/0!</v>
      </c>
      <c r="AE123" s="143" t="e">
        <f>'ЗП склад. персон '!$BC$6</f>
        <v>#DIV/0!</v>
      </c>
      <c r="AF123" s="144"/>
      <c r="AG123" s="145" t="e">
        <f t="shared" si="232"/>
        <v>#DIV/0!</v>
      </c>
      <c r="AH123" s="143" t="e">
        <f>'ЗП склад. персон '!$BI$6</f>
        <v>#DIV/0!</v>
      </c>
      <c r="AI123" s="144"/>
      <c r="AJ123" s="145" t="e">
        <f t="shared" si="233"/>
        <v>#DIV/0!</v>
      </c>
      <c r="AK123" s="143" t="e">
        <f>'ЗП склад. персон '!$BO$6</f>
        <v>#DIV/0!</v>
      </c>
      <c r="AL123" s="144"/>
      <c r="AM123" s="145" t="e">
        <f t="shared" si="234"/>
        <v>#DIV/0!</v>
      </c>
      <c r="AN123" s="143" t="e">
        <f>'ЗП склад. персон '!$BU$6</f>
        <v>#DIV/0!</v>
      </c>
      <c r="AO123" s="144"/>
      <c r="AP123" s="145" t="e">
        <f t="shared" si="235"/>
        <v>#DIV/0!</v>
      </c>
      <c r="AQ123" s="210" t="e">
        <f t="shared" si="221"/>
        <v>#DIV/0!</v>
      </c>
      <c r="AR123" s="211">
        <f t="shared" si="222"/>
        <v>0</v>
      </c>
      <c r="AS123" s="212" t="e">
        <f t="shared" si="223"/>
        <v>#DIV/0!</v>
      </c>
    </row>
    <row r="124" spans="1:47" x14ac:dyDescent="0.2">
      <c r="A124" s="194"/>
      <c r="C124" s="160"/>
      <c r="D124" s="160" t="s">
        <v>43</v>
      </c>
      <c r="F124" s="126"/>
      <c r="G124" s="144" t="e">
        <f>SUM(G125:G128)</f>
        <v>#DIV/0!</v>
      </c>
      <c r="H124" s="144">
        <f>SUM(H125:H128)</f>
        <v>0</v>
      </c>
      <c r="I124" s="145" t="e">
        <f>G124-H124</f>
        <v>#DIV/0!</v>
      </c>
      <c r="J124" s="144" t="e">
        <f>SUM(J125:J128)</f>
        <v>#DIV/0!</v>
      </c>
      <c r="K124" s="144">
        <f>SUM(K125:K128)</f>
        <v>0</v>
      </c>
      <c r="L124" s="145" t="e">
        <f t="shared" si="225"/>
        <v>#DIV/0!</v>
      </c>
      <c r="M124" s="144" t="e">
        <f>SUM(M125:M128)</f>
        <v>#DIV/0!</v>
      </c>
      <c r="N124" s="144">
        <f>SUM(N125:N128)</f>
        <v>0</v>
      </c>
      <c r="O124" s="145" t="e">
        <f t="shared" si="226"/>
        <v>#DIV/0!</v>
      </c>
      <c r="P124" s="144" t="e">
        <f>SUM(P125:P128)</f>
        <v>#DIV/0!</v>
      </c>
      <c r="Q124" s="144">
        <f>SUM(Q125:Q128)</f>
        <v>0</v>
      </c>
      <c r="R124" s="145" t="e">
        <f t="shared" si="227"/>
        <v>#DIV/0!</v>
      </c>
      <c r="S124" s="144" t="e">
        <f>SUM(S125:S128)</f>
        <v>#DIV/0!</v>
      </c>
      <c r="T124" s="144">
        <f>SUM(T125:T128)</f>
        <v>0</v>
      </c>
      <c r="U124" s="145" t="e">
        <f t="shared" si="228"/>
        <v>#DIV/0!</v>
      </c>
      <c r="V124" s="144" t="e">
        <f>SUM(V125:V128)</f>
        <v>#DIV/0!</v>
      </c>
      <c r="W124" s="144">
        <f>SUM(W125:W128)</f>
        <v>0</v>
      </c>
      <c r="X124" s="145" t="e">
        <f t="shared" si="229"/>
        <v>#DIV/0!</v>
      </c>
      <c r="Y124" s="144" t="e">
        <f>SUM(Y125:Y128)</f>
        <v>#DIV/0!</v>
      </c>
      <c r="Z124" s="144">
        <f>SUM(Z125:Z128)</f>
        <v>0</v>
      </c>
      <c r="AA124" s="145" t="e">
        <f t="shared" si="230"/>
        <v>#DIV/0!</v>
      </c>
      <c r="AB124" s="144" t="e">
        <f>SUM(AB125:AB128)</f>
        <v>#DIV/0!</v>
      </c>
      <c r="AC124" s="144">
        <f>SUM(AC125:AC128)</f>
        <v>0</v>
      </c>
      <c r="AD124" s="145" t="e">
        <f t="shared" si="231"/>
        <v>#DIV/0!</v>
      </c>
      <c r="AE124" s="144" t="e">
        <f>SUM(AE125:AE128)</f>
        <v>#DIV/0!</v>
      </c>
      <c r="AF124" s="144">
        <f>SUM(AF125:AF128)</f>
        <v>0</v>
      </c>
      <c r="AG124" s="145" t="e">
        <f t="shared" si="232"/>
        <v>#DIV/0!</v>
      </c>
      <c r="AH124" s="144" t="e">
        <f>SUM(AH125:AH128)</f>
        <v>#DIV/0!</v>
      </c>
      <c r="AI124" s="144">
        <f>SUM(AI125:AI128)</f>
        <v>0</v>
      </c>
      <c r="AJ124" s="145" t="e">
        <f t="shared" si="233"/>
        <v>#DIV/0!</v>
      </c>
      <c r="AK124" s="144" t="e">
        <f>SUM(AK125:AK128)</f>
        <v>#DIV/0!</v>
      </c>
      <c r="AL124" s="144">
        <f>SUM(AL125:AL128)</f>
        <v>0</v>
      </c>
      <c r="AM124" s="145" t="e">
        <f t="shared" si="234"/>
        <v>#DIV/0!</v>
      </c>
      <c r="AN124" s="144" t="e">
        <f>SUM(AN125:AN128)</f>
        <v>#DIV/0!</v>
      </c>
      <c r="AO124" s="144">
        <f>SUM(AO125:AO128)</f>
        <v>0</v>
      </c>
      <c r="AP124" s="145" t="e">
        <f t="shared" si="235"/>
        <v>#DIV/0!</v>
      </c>
      <c r="AQ124" s="210" t="e">
        <f t="shared" si="221"/>
        <v>#DIV/0!</v>
      </c>
      <c r="AR124" s="211">
        <f t="shared" si="222"/>
        <v>0</v>
      </c>
      <c r="AS124" s="212" t="e">
        <f t="shared" si="223"/>
        <v>#DIV/0!</v>
      </c>
    </row>
    <row r="125" spans="1:47" x14ac:dyDescent="0.2">
      <c r="A125" s="194"/>
      <c r="C125" s="160"/>
      <c r="D125" s="160"/>
      <c r="E125" s="124" t="s">
        <v>44</v>
      </c>
      <c r="F125" s="126"/>
      <c r="G125" s="143"/>
      <c r="H125" s="144"/>
      <c r="I125" s="145">
        <f t="shared" ref="I125:I127" si="236">G125-H125</f>
        <v>0</v>
      </c>
      <c r="J125" s="143"/>
      <c r="K125" s="144"/>
      <c r="L125" s="145">
        <f t="shared" si="225"/>
        <v>0</v>
      </c>
      <c r="M125" s="143"/>
      <c r="N125" s="144"/>
      <c r="O125" s="145">
        <f t="shared" si="226"/>
        <v>0</v>
      </c>
      <c r="P125" s="143"/>
      <c r="Q125" s="144"/>
      <c r="R125" s="145">
        <f t="shared" si="227"/>
        <v>0</v>
      </c>
      <c r="S125" s="143"/>
      <c r="T125" s="144"/>
      <c r="U125" s="145">
        <f t="shared" si="228"/>
        <v>0</v>
      </c>
      <c r="V125" s="143"/>
      <c r="W125" s="144"/>
      <c r="X125" s="145">
        <f t="shared" si="229"/>
        <v>0</v>
      </c>
      <c r="Y125" s="143"/>
      <c r="Z125" s="144"/>
      <c r="AA125" s="145">
        <f t="shared" si="230"/>
        <v>0</v>
      </c>
      <c r="AB125" s="143"/>
      <c r="AC125" s="144"/>
      <c r="AD125" s="145">
        <f t="shared" si="231"/>
        <v>0</v>
      </c>
      <c r="AE125" s="143"/>
      <c r="AF125" s="144"/>
      <c r="AG125" s="145">
        <f t="shared" si="232"/>
        <v>0</v>
      </c>
      <c r="AH125" s="143"/>
      <c r="AI125" s="144"/>
      <c r="AJ125" s="145">
        <f t="shared" si="233"/>
        <v>0</v>
      </c>
      <c r="AK125" s="143"/>
      <c r="AL125" s="144"/>
      <c r="AM125" s="145">
        <f t="shared" si="234"/>
        <v>0</v>
      </c>
      <c r="AN125" s="143"/>
      <c r="AO125" s="144"/>
      <c r="AP125" s="145">
        <f t="shared" si="235"/>
        <v>0</v>
      </c>
      <c r="AQ125" s="210">
        <f t="shared" si="221"/>
        <v>0</v>
      </c>
      <c r="AR125" s="211">
        <f t="shared" si="222"/>
        <v>0</v>
      </c>
      <c r="AS125" s="212">
        <f t="shared" si="223"/>
        <v>0</v>
      </c>
    </row>
    <row r="126" spans="1:47" x14ac:dyDescent="0.2">
      <c r="A126" s="194" t="s">
        <v>276</v>
      </c>
      <c r="C126" s="160"/>
      <c r="D126" s="160"/>
      <c r="E126" s="124" t="s">
        <v>45</v>
      </c>
      <c r="F126" s="126"/>
      <c r="G126" s="143" t="e">
        <f>'ЗП склад. персон '!$F$116</f>
        <v>#DIV/0!</v>
      </c>
      <c r="H126" s="144"/>
      <c r="I126" s="145" t="e">
        <f>G126-H126</f>
        <v>#DIV/0!</v>
      </c>
      <c r="J126" s="143" t="e">
        <f>'ЗП склад. персон '!$L$116</f>
        <v>#DIV/0!</v>
      </c>
      <c r="K126" s="144"/>
      <c r="L126" s="145" t="e">
        <f t="shared" si="225"/>
        <v>#DIV/0!</v>
      </c>
      <c r="M126" s="143" t="e">
        <f>'ЗП склад. персон '!$R$116</f>
        <v>#DIV/0!</v>
      </c>
      <c r="N126" s="144"/>
      <c r="O126" s="145" t="e">
        <f t="shared" si="226"/>
        <v>#DIV/0!</v>
      </c>
      <c r="P126" s="143" t="e">
        <f>'ЗП склад. персон '!$X$116</f>
        <v>#DIV/0!</v>
      </c>
      <c r="Q126" s="144"/>
      <c r="R126" s="145" t="e">
        <f t="shared" si="227"/>
        <v>#DIV/0!</v>
      </c>
      <c r="S126" s="143" t="e">
        <f>'ЗП склад. персон '!$AD$116</f>
        <v>#DIV/0!</v>
      </c>
      <c r="T126" s="144"/>
      <c r="U126" s="145" t="e">
        <f t="shared" si="228"/>
        <v>#DIV/0!</v>
      </c>
      <c r="V126" s="143" t="e">
        <f>'ЗП склад. персон '!$AJ$116</f>
        <v>#DIV/0!</v>
      </c>
      <c r="W126" s="144"/>
      <c r="X126" s="145" t="e">
        <f t="shared" si="229"/>
        <v>#DIV/0!</v>
      </c>
      <c r="Y126" s="143" t="e">
        <f>'ЗП склад. персон '!$AP$116</f>
        <v>#DIV/0!</v>
      </c>
      <c r="Z126" s="144"/>
      <c r="AA126" s="145" t="e">
        <f t="shared" si="230"/>
        <v>#DIV/0!</v>
      </c>
      <c r="AB126" s="143" t="e">
        <f>'ЗП склад. персон '!$AV$116</f>
        <v>#DIV/0!</v>
      </c>
      <c r="AC126" s="144"/>
      <c r="AD126" s="145" t="e">
        <f t="shared" si="231"/>
        <v>#DIV/0!</v>
      </c>
      <c r="AE126" s="143" t="e">
        <f>'ЗП склад. персон '!$BB$116</f>
        <v>#DIV/0!</v>
      </c>
      <c r="AF126" s="144"/>
      <c r="AG126" s="145" t="e">
        <f t="shared" si="232"/>
        <v>#DIV/0!</v>
      </c>
      <c r="AH126" s="143" t="e">
        <f>'ЗП склад. персон '!$BH$116</f>
        <v>#DIV/0!</v>
      </c>
      <c r="AI126" s="144"/>
      <c r="AJ126" s="145" t="e">
        <f t="shared" si="233"/>
        <v>#DIV/0!</v>
      </c>
      <c r="AK126" s="143" t="e">
        <f>'ЗП склад. персон '!$BN$116</f>
        <v>#DIV/0!</v>
      </c>
      <c r="AL126" s="144"/>
      <c r="AM126" s="145" t="e">
        <f t="shared" si="234"/>
        <v>#DIV/0!</v>
      </c>
      <c r="AN126" s="143" t="e">
        <f>'ЗП склад. персон '!$BT$116</f>
        <v>#DIV/0!</v>
      </c>
      <c r="AO126" s="144"/>
      <c r="AP126" s="145" t="e">
        <f t="shared" si="235"/>
        <v>#DIV/0!</v>
      </c>
      <c r="AQ126" s="210" t="e">
        <f t="shared" si="221"/>
        <v>#DIV/0!</v>
      </c>
      <c r="AR126" s="211">
        <f t="shared" si="222"/>
        <v>0</v>
      </c>
      <c r="AS126" s="212" t="e">
        <f t="shared" si="223"/>
        <v>#DIV/0!</v>
      </c>
    </row>
    <row r="127" spans="1:47" x14ac:dyDescent="0.2">
      <c r="A127" s="194"/>
      <c r="C127" s="160"/>
      <c r="D127" s="160"/>
      <c r="E127" s="124" t="s">
        <v>46</v>
      </c>
      <c r="F127" s="126"/>
      <c r="G127" s="143"/>
      <c r="H127" s="144"/>
      <c r="I127" s="145">
        <f t="shared" si="236"/>
        <v>0</v>
      </c>
      <c r="J127" s="143"/>
      <c r="K127" s="144"/>
      <c r="L127" s="145">
        <f t="shared" si="225"/>
        <v>0</v>
      </c>
      <c r="M127" s="143"/>
      <c r="N127" s="144"/>
      <c r="O127" s="145">
        <f t="shared" si="226"/>
        <v>0</v>
      </c>
      <c r="P127" s="143"/>
      <c r="Q127" s="144"/>
      <c r="R127" s="145">
        <f t="shared" si="227"/>
        <v>0</v>
      </c>
      <c r="S127" s="143"/>
      <c r="T127" s="144"/>
      <c r="U127" s="145">
        <f t="shared" si="228"/>
        <v>0</v>
      </c>
      <c r="V127" s="143"/>
      <c r="W127" s="144"/>
      <c r="X127" s="145">
        <f t="shared" si="229"/>
        <v>0</v>
      </c>
      <c r="Y127" s="143"/>
      <c r="Z127" s="144"/>
      <c r="AA127" s="145">
        <f t="shared" si="230"/>
        <v>0</v>
      </c>
      <c r="AB127" s="143"/>
      <c r="AC127" s="144"/>
      <c r="AD127" s="145">
        <f t="shared" si="231"/>
        <v>0</v>
      </c>
      <c r="AE127" s="143"/>
      <c r="AF127" s="144"/>
      <c r="AG127" s="145">
        <f t="shared" si="232"/>
        <v>0</v>
      </c>
      <c r="AH127" s="143"/>
      <c r="AI127" s="144"/>
      <c r="AJ127" s="145">
        <f t="shared" si="233"/>
        <v>0</v>
      </c>
      <c r="AK127" s="143"/>
      <c r="AL127" s="144"/>
      <c r="AM127" s="145">
        <f t="shared" si="234"/>
        <v>0</v>
      </c>
      <c r="AN127" s="143"/>
      <c r="AO127" s="144"/>
      <c r="AP127" s="145">
        <f t="shared" si="235"/>
        <v>0</v>
      </c>
      <c r="AQ127" s="210">
        <f t="shared" si="221"/>
        <v>0</v>
      </c>
      <c r="AR127" s="211">
        <f t="shared" si="222"/>
        <v>0</v>
      </c>
      <c r="AS127" s="212">
        <f t="shared" si="223"/>
        <v>0</v>
      </c>
    </row>
    <row r="128" spans="1:47" x14ac:dyDescent="0.2">
      <c r="A128" s="194" t="s">
        <v>276</v>
      </c>
      <c r="C128" s="160"/>
      <c r="D128" s="160"/>
      <c r="E128" s="124" t="s">
        <v>47</v>
      </c>
      <c r="F128" s="126"/>
      <c r="G128" s="143" t="e">
        <f>'ЗП склад. персон '!$H$6</f>
        <v>#DIV/0!</v>
      </c>
      <c r="H128" s="144"/>
      <c r="I128" s="145" t="e">
        <f>G128-H128</f>
        <v>#DIV/0!</v>
      </c>
      <c r="J128" s="143" t="e">
        <f>'ЗП склад. персон '!$N$6</f>
        <v>#DIV/0!</v>
      </c>
      <c r="K128" s="144"/>
      <c r="L128" s="145" t="e">
        <f t="shared" si="225"/>
        <v>#DIV/0!</v>
      </c>
      <c r="M128" s="143" t="e">
        <f>'ЗП склад. персон '!$T$6</f>
        <v>#DIV/0!</v>
      </c>
      <c r="N128" s="144"/>
      <c r="O128" s="145" t="e">
        <f t="shared" si="226"/>
        <v>#DIV/0!</v>
      </c>
      <c r="P128" s="143" t="e">
        <f>'ЗП склад. персон '!$Z$6</f>
        <v>#DIV/0!</v>
      </c>
      <c r="Q128" s="144"/>
      <c r="R128" s="145" t="e">
        <f t="shared" si="227"/>
        <v>#DIV/0!</v>
      </c>
      <c r="S128" s="143" t="e">
        <f>'ЗП склад. персон '!$AF$6</f>
        <v>#DIV/0!</v>
      </c>
      <c r="T128" s="144"/>
      <c r="U128" s="145" t="e">
        <f t="shared" si="228"/>
        <v>#DIV/0!</v>
      </c>
      <c r="V128" s="143" t="e">
        <f>'ЗП склад. персон '!$AL$6</f>
        <v>#DIV/0!</v>
      </c>
      <c r="W128" s="144"/>
      <c r="X128" s="145" t="e">
        <f t="shared" si="229"/>
        <v>#DIV/0!</v>
      </c>
      <c r="Y128" s="143" t="e">
        <f>'ЗП склад. персон '!$AR$6</f>
        <v>#DIV/0!</v>
      </c>
      <c r="Z128" s="144"/>
      <c r="AA128" s="145" t="e">
        <f t="shared" si="230"/>
        <v>#DIV/0!</v>
      </c>
      <c r="AB128" s="143" t="e">
        <f>'ЗП склад. персон '!$AX$6</f>
        <v>#DIV/0!</v>
      </c>
      <c r="AC128" s="144"/>
      <c r="AD128" s="145" t="e">
        <f t="shared" si="231"/>
        <v>#DIV/0!</v>
      </c>
      <c r="AE128" s="143" t="e">
        <f>'ЗП склад. персон '!$BD$6</f>
        <v>#DIV/0!</v>
      </c>
      <c r="AF128" s="144"/>
      <c r="AG128" s="145" t="e">
        <f t="shared" si="232"/>
        <v>#DIV/0!</v>
      </c>
      <c r="AH128" s="143" t="e">
        <f>'ЗП склад. персон '!$BJ$6</f>
        <v>#DIV/0!</v>
      </c>
      <c r="AI128" s="144"/>
      <c r="AJ128" s="145" t="e">
        <f t="shared" si="233"/>
        <v>#DIV/0!</v>
      </c>
      <c r="AK128" s="143" t="e">
        <f>'ЗП склад. персон '!$BP$6</f>
        <v>#DIV/0!</v>
      </c>
      <c r="AL128" s="144"/>
      <c r="AM128" s="145" t="e">
        <f t="shared" si="234"/>
        <v>#DIV/0!</v>
      </c>
      <c r="AN128" s="143" t="e">
        <f>'ЗП склад. персон '!$BV$6</f>
        <v>#DIV/0!</v>
      </c>
      <c r="AO128" s="144"/>
      <c r="AP128" s="145" t="e">
        <f t="shared" si="235"/>
        <v>#DIV/0!</v>
      </c>
      <c r="AQ128" s="210" t="e">
        <f t="shared" si="221"/>
        <v>#DIV/0!</v>
      </c>
      <c r="AR128" s="211">
        <f t="shared" si="222"/>
        <v>0</v>
      </c>
      <c r="AS128" s="212" t="e">
        <f t="shared" si="223"/>
        <v>#DIV/0!</v>
      </c>
    </row>
    <row r="129" spans="1:47" x14ac:dyDescent="0.2">
      <c r="A129" s="194" t="s">
        <v>276</v>
      </c>
      <c r="C129" s="160"/>
      <c r="D129" s="160" t="s">
        <v>48</v>
      </c>
      <c r="F129" s="126"/>
      <c r="G129" s="143" t="e">
        <f>'ЗП склад. персон '!$K$6</f>
        <v>#DIV/0!</v>
      </c>
      <c r="H129" s="144"/>
      <c r="I129" s="145" t="e">
        <f>G129-H129</f>
        <v>#DIV/0!</v>
      </c>
      <c r="J129" s="143" t="e">
        <f>'ЗП склад. персон '!$Q$6</f>
        <v>#DIV/0!</v>
      </c>
      <c r="K129" s="144"/>
      <c r="L129" s="145" t="e">
        <f t="shared" si="225"/>
        <v>#DIV/0!</v>
      </c>
      <c r="M129" s="143" t="e">
        <f>'ЗП склад. персон '!$W$6</f>
        <v>#DIV/0!</v>
      </c>
      <c r="N129" s="144"/>
      <c r="O129" s="145" t="e">
        <f t="shared" si="226"/>
        <v>#DIV/0!</v>
      </c>
      <c r="P129" s="143" t="e">
        <f>'ЗП склад. персон '!$AC$6</f>
        <v>#DIV/0!</v>
      </c>
      <c r="Q129" s="144"/>
      <c r="R129" s="145" t="e">
        <f t="shared" si="227"/>
        <v>#DIV/0!</v>
      </c>
      <c r="S129" s="143" t="e">
        <f>'ЗП склад. персон '!$AI$6</f>
        <v>#DIV/0!</v>
      </c>
      <c r="T129" s="144"/>
      <c r="U129" s="145" t="e">
        <f t="shared" si="228"/>
        <v>#DIV/0!</v>
      </c>
      <c r="V129" s="143" t="e">
        <f>'ЗП склад. персон '!$AO$6</f>
        <v>#DIV/0!</v>
      </c>
      <c r="W129" s="144"/>
      <c r="X129" s="145" t="e">
        <f t="shared" si="229"/>
        <v>#DIV/0!</v>
      </c>
      <c r="Y129" s="143" t="e">
        <f>'ЗП склад. персон '!$AU$6</f>
        <v>#DIV/0!</v>
      </c>
      <c r="Z129" s="144"/>
      <c r="AA129" s="145" t="e">
        <f t="shared" si="230"/>
        <v>#DIV/0!</v>
      </c>
      <c r="AB129" s="143" t="e">
        <f>'ЗП склад. персон '!$BA$6</f>
        <v>#DIV/0!</v>
      </c>
      <c r="AC129" s="144"/>
      <c r="AD129" s="145" t="e">
        <f t="shared" si="231"/>
        <v>#DIV/0!</v>
      </c>
      <c r="AE129" s="143" t="e">
        <f>'ЗП склад. персон '!$BG$6</f>
        <v>#DIV/0!</v>
      </c>
      <c r="AF129" s="144"/>
      <c r="AG129" s="145" t="e">
        <f t="shared" si="232"/>
        <v>#DIV/0!</v>
      </c>
      <c r="AH129" s="143" t="e">
        <f>'ЗП склад. персон '!$BM$6</f>
        <v>#DIV/0!</v>
      </c>
      <c r="AI129" s="144"/>
      <c r="AJ129" s="145" t="e">
        <f t="shared" si="233"/>
        <v>#DIV/0!</v>
      </c>
      <c r="AK129" s="143" t="e">
        <f>'ЗП склад. персон '!$BS$6</f>
        <v>#DIV/0!</v>
      </c>
      <c r="AL129" s="144"/>
      <c r="AM129" s="145" t="e">
        <f t="shared" si="234"/>
        <v>#DIV/0!</v>
      </c>
      <c r="AN129" s="143" t="e">
        <f>'ЗП склад. персон '!$BY$6</f>
        <v>#DIV/0!</v>
      </c>
      <c r="AO129" s="144"/>
      <c r="AP129" s="145" t="e">
        <f t="shared" si="235"/>
        <v>#DIV/0!</v>
      </c>
      <c r="AQ129" s="210" t="e">
        <f t="shared" si="221"/>
        <v>#DIV/0!</v>
      </c>
      <c r="AR129" s="211">
        <f t="shared" si="222"/>
        <v>0</v>
      </c>
      <c r="AS129" s="212" t="e">
        <f t="shared" si="223"/>
        <v>#DIV/0!</v>
      </c>
    </row>
    <row r="130" spans="1:47" x14ac:dyDescent="0.2">
      <c r="A130" s="194"/>
      <c r="C130" s="160"/>
      <c r="D130" s="160" t="s">
        <v>49</v>
      </c>
      <c r="F130" s="126"/>
      <c r="G130" s="143"/>
      <c r="H130" s="144"/>
      <c r="I130" s="145">
        <f t="shared" si="161"/>
        <v>0</v>
      </c>
      <c r="J130" s="143"/>
      <c r="K130" s="144"/>
      <c r="L130" s="145">
        <f t="shared" si="162"/>
        <v>0</v>
      </c>
      <c r="M130" s="143"/>
      <c r="N130" s="144"/>
      <c r="O130" s="145">
        <f t="shared" si="163"/>
        <v>0</v>
      </c>
      <c r="P130" s="143"/>
      <c r="Q130" s="144"/>
      <c r="R130" s="145">
        <f t="shared" si="164"/>
        <v>0</v>
      </c>
      <c r="S130" s="143"/>
      <c r="T130" s="144"/>
      <c r="U130" s="145">
        <f t="shared" si="165"/>
        <v>0</v>
      </c>
      <c r="V130" s="143"/>
      <c r="W130" s="144"/>
      <c r="X130" s="145">
        <f t="shared" si="166"/>
        <v>0</v>
      </c>
      <c r="Y130" s="143"/>
      <c r="Z130" s="144"/>
      <c r="AA130" s="145">
        <f t="shared" si="167"/>
        <v>0</v>
      </c>
      <c r="AB130" s="143"/>
      <c r="AC130" s="144"/>
      <c r="AD130" s="145">
        <f t="shared" si="168"/>
        <v>0</v>
      </c>
      <c r="AE130" s="143"/>
      <c r="AF130" s="144"/>
      <c r="AG130" s="145">
        <f t="shared" si="169"/>
        <v>0</v>
      </c>
      <c r="AH130" s="143"/>
      <c r="AI130" s="144"/>
      <c r="AJ130" s="145">
        <f t="shared" si="170"/>
        <v>0</v>
      </c>
      <c r="AK130" s="143"/>
      <c r="AL130" s="144"/>
      <c r="AM130" s="145">
        <f t="shared" si="171"/>
        <v>0</v>
      </c>
      <c r="AN130" s="143"/>
      <c r="AO130" s="144"/>
      <c r="AP130" s="145">
        <f t="shared" si="172"/>
        <v>0</v>
      </c>
      <c r="AQ130" s="210">
        <f t="shared" si="221"/>
        <v>0</v>
      </c>
      <c r="AR130" s="211">
        <f t="shared" si="222"/>
        <v>0</v>
      </c>
      <c r="AS130" s="212">
        <f t="shared" si="223"/>
        <v>0</v>
      </c>
    </row>
    <row r="131" spans="1:47" s="146" customFormat="1" x14ac:dyDescent="0.2">
      <c r="A131" s="197"/>
      <c r="C131" s="146" t="s">
        <v>69</v>
      </c>
      <c r="F131" s="161"/>
      <c r="G131" s="34" t="e">
        <f>SUM(G132:G134)</f>
        <v>#DIV/0!</v>
      </c>
      <c r="H131" s="147">
        <f>SUM(H132:H134)</f>
        <v>0</v>
      </c>
      <c r="I131" s="137" t="e">
        <f t="shared" si="161"/>
        <v>#DIV/0!</v>
      </c>
      <c r="J131" s="34" t="e">
        <f>SUM(J132:J134)</f>
        <v>#DIV/0!</v>
      </c>
      <c r="K131" s="147">
        <f>SUM(K132:K134)</f>
        <v>0</v>
      </c>
      <c r="L131" s="137" t="e">
        <f t="shared" si="162"/>
        <v>#DIV/0!</v>
      </c>
      <c r="M131" s="34" t="e">
        <f>SUM(M132:M134)</f>
        <v>#DIV/0!</v>
      </c>
      <c r="N131" s="147">
        <f>SUM(N132:N134)</f>
        <v>0</v>
      </c>
      <c r="O131" s="137" t="e">
        <f t="shared" si="163"/>
        <v>#DIV/0!</v>
      </c>
      <c r="P131" s="34" t="e">
        <f>SUM(P132:P134)</f>
        <v>#DIV/0!</v>
      </c>
      <c r="Q131" s="147">
        <f>SUM(Q132:Q134)</f>
        <v>0</v>
      </c>
      <c r="R131" s="137" t="e">
        <f t="shared" si="164"/>
        <v>#DIV/0!</v>
      </c>
      <c r="S131" s="34" t="e">
        <f>SUM(S132:S134)</f>
        <v>#DIV/0!</v>
      </c>
      <c r="T131" s="147">
        <f>SUM(T132:T134)</f>
        <v>0</v>
      </c>
      <c r="U131" s="137" t="e">
        <f t="shared" si="165"/>
        <v>#DIV/0!</v>
      </c>
      <c r="V131" s="34" t="e">
        <f>SUM(V132:V134)</f>
        <v>#DIV/0!</v>
      </c>
      <c r="W131" s="147">
        <f>SUM(W132:W134)</f>
        <v>0</v>
      </c>
      <c r="X131" s="137" t="e">
        <f t="shared" si="166"/>
        <v>#DIV/0!</v>
      </c>
      <c r="Y131" s="34" t="e">
        <f>SUM(Y132:Y134)</f>
        <v>#DIV/0!</v>
      </c>
      <c r="Z131" s="147">
        <f>SUM(Z132:Z134)</f>
        <v>0</v>
      </c>
      <c r="AA131" s="137" t="e">
        <f t="shared" si="167"/>
        <v>#DIV/0!</v>
      </c>
      <c r="AB131" s="34" t="e">
        <f>SUM(AB132:AB134)</f>
        <v>#DIV/0!</v>
      </c>
      <c r="AC131" s="147">
        <f>SUM(AC132:AC134)</f>
        <v>0</v>
      </c>
      <c r="AD131" s="137" t="e">
        <f t="shared" si="168"/>
        <v>#DIV/0!</v>
      </c>
      <c r="AE131" s="34" t="e">
        <f>SUM(AE132:AE134)</f>
        <v>#DIV/0!</v>
      </c>
      <c r="AF131" s="147">
        <f>SUM(AF132:AF134)</f>
        <v>0</v>
      </c>
      <c r="AG131" s="137" t="e">
        <f t="shared" si="169"/>
        <v>#DIV/0!</v>
      </c>
      <c r="AH131" s="34" t="e">
        <f>SUM(AH132:AH134)</f>
        <v>#DIV/0!</v>
      </c>
      <c r="AI131" s="147">
        <f>SUM(AI132:AI134)</f>
        <v>0</v>
      </c>
      <c r="AJ131" s="137" t="e">
        <f t="shared" si="170"/>
        <v>#DIV/0!</v>
      </c>
      <c r="AK131" s="34" t="e">
        <f>SUM(AK132:AK134)</f>
        <v>#DIV/0!</v>
      </c>
      <c r="AL131" s="147">
        <f>SUM(AL132:AL134)</f>
        <v>0</v>
      </c>
      <c r="AM131" s="137" t="e">
        <f t="shared" si="171"/>
        <v>#DIV/0!</v>
      </c>
      <c r="AN131" s="34" t="e">
        <f>SUM(AN132:AN134)</f>
        <v>#DIV/0!</v>
      </c>
      <c r="AO131" s="147">
        <f>SUM(AO132:AO134)</f>
        <v>0</v>
      </c>
      <c r="AP131" s="137" t="e">
        <f t="shared" si="172"/>
        <v>#DIV/0!</v>
      </c>
      <c r="AQ131" s="207" t="e">
        <f t="shared" si="221"/>
        <v>#DIV/0!</v>
      </c>
      <c r="AR131" s="208">
        <f t="shared" si="222"/>
        <v>0</v>
      </c>
      <c r="AS131" s="209" t="e">
        <f t="shared" si="223"/>
        <v>#DIV/0!</v>
      </c>
      <c r="AU131" s="326"/>
    </row>
    <row r="132" spans="1:47" x14ac:dyDescent="0.2">
      <c r="A132" s="194" t="s">
        <v>69</v>
      </c>
      <c r="D132" s="160" t="s">
        <v>121</v>
      </c>
      <c r="F132" s="126"/>
      <c r="G132" s="143" t="e">
        <f>Аренда!$D$22</f>
        <v>#DIV/0!</v>
      </c>
      <c r="H132" s="144"/>
      <c r="I132" s="145" t="e">
        <f>G132-H132</f>
        <v>#DIV/0!</v>
      </c>
      <c r="J132" s="143" t="e">
        <f>Аренда!$E$22</f>
        <v>#DIV/0!</v>
      </c>
      <c r="K132" s="144"/>
      <c r="L132" s="145" t="e">
        <f t="shared" si="162"/>
        <v>#DIV/0!</v>
      </c>
      <c r="M132" s="143" t="e">
        <f>Аренда!$F$22</f>
        <v>#DIV/0!</v>
      </c>
      <c r="N132" s="144"/>
      <c r="O132" s="145" t="e">
        <f t="shared" si="163"/>
        <v>#DIV/0!</v>
      </c>
      <c r="P132" s="143" t="e">
        <f>Аренда!$G$22</f>
        <v>#DIV/0!</v>
      </c>
      <c r="Q132" s="144"/>
      <c r="R132" s="145" t="e">
        <f t="shared" si="164"/>
        <v>#DIV/0!</v>
      </c>
      <c r="S132" s="143" t="e">
        <f>Аренда!$H$22</f>
        <v>#DIV/0!</v>
      </c>
      <c r="T132" s="144"/>
      <c r="U132" s="145" t="e">
        <f t="shared" si="165"/>
        <v>#DIV/0!</v>
      </c>
      <c r="V132" s="143" t="e">
        <f>Аренда!$I$22</f>
        <v>#DIV/0!</v>
      </c>
      <c r="W132" s="144"/>
      <c r="X132" s="145" t="e">
        <f t="shared" si="166"/>
        <v>#DIV/0!</v>
      </c>
      <c r="Y132" s="143" t="e">
        <f>Аренда!$J$22</f>
        <v>#DIV/0!</v>
      </c>
      <c r="Z132" s="144"/>
      <c r="AA132" s="145" t="e">
        <f t="shared" si="167"/>
        <v>#DIV/0!</v>
      </c>
      <c r="AB132" s="143" t="e">
        <f>Аренда!$K$22</f>
        <v>#DIV/0!</v>
      </c>
      <c r="AC132" s="144"/>
      <c r="AD132" s="145" t="e">
        <f t="shared" si="168"/>
        <v>#DIV/0!</v>
      </c>
      <c r="AE132" s="143" t="e">
        <f>Аренда!$L$22</f>
        <v>#DIV/0!</v>
      </c>
      <c r="AF132" s="144"/>
      <c r="AG132" s="145" t="e">
        <f t="shared" si="169"/>
        <v>#DIV/0!</v>
      </c>
      <c r="AH132" s="143" t="e">
        <f>Аренда!$M$22</f>
        <v>#DIV/0!</v>
      </c>
      <c r="AI132" s="144"/>
      <c r="AJ132" s="145" t="e">
        <f t="shared" si="170"/>
        <v>#DIV/0!</v>
      </c>
      <c r="AK132" s="143" t="e">
        <f>Аренда!$N$22</f>
        <v>#DIV/0!</v>
      </c>
      <c r="AL132" s="144"/>
      <c r="AM132" s="145" t="e">
        <f t="shared" si="171"/>
        <v>#DIV/0!</v>
      </c>
      <c r="AN132" s="143" t="e">
        <f>Аренда!$O$22</f>
        <v>#DIV/0!</v>
      </c>
      <c r="AO132" s="144"/>
      <c r="AP132" s="145" t="e">
        <f t="shared" si="172"/>
        <v>#DIV/0!</v>
      </c>
      <c r="AQ132" s="210" t="e">
        <f t="shared" si="221"/>
        <v>#DIV/0!</v>
      </c>
      <c r="AR132" s="211">
        <f t="shared" si="222"/>
        <v>0</v>
      </c>
      <c r="AS132" s="212" t="e">
        <f t="shared" si="223"/>
        <v>#DIV/0!</v>
      </c>
    </row>
    <row r="133" spans="1:47" x14ac:dyDescent="0.2">
      <c r="A133" s="194"/>
      <c r="D133" s="160" t="s">
        <v>122</v>
      </c>
      <c r="F133" s="126"/>
      <c r="G133" s="143"/>
      <c r="H133" s="144"/>
      <c r="I133" s="145">
        <f t="shared" si="161"/>
        <v>0</v>
      </c>
      <c r="J133" s="143"/>
      <c r="K133" s="144"/>
      <c r="L133" s="145">
        <f t="shared" si="162"/>
        <v>0</v>
      </c>
      <c r="M133" s="143"/>
      <c r="N133" s="144"/>
      <c r="O133" s="145">
        <f t="shared" si="163"/>
        <v>0</v>
      </c>
      <c r="P133" s="143"/>
      <c r="Q133" s="144"/>
      <c r="R133" s="145">
        <f t="shared" si="164"/>
        <v>0</v>
      </c>
      <c r="S133" s="143"/>
      <c r="T133" s="144"/>
      <c r="U133" s="145">
        <f t="shared" si="165"/>
        <v>0</v>
      </c>
      <c r="V133" s="143"/>
      <c r="W133" s="144"/>
      <c r="X133" s="145">
        <f t="shared" si="166"/>
        <v>0</v>
      </c>
      <c r="Y133" s="143"/>
      <c r="Z133" s="144"/>
      <c r="AA133" s="145">
        <f t="shared" si="167"/>
        <v>0</v>
      </c>
      <c r="AB133" s="143"/>
      <c r="AC133" s="144"/>
      <c r="AD133" s="145">
        <f t="shared" si="168"/>
        <v>0</v>
      </c>
      <c r="AE133" s="143"/>
      <c r="AF133" s="144"/>
      <c r="AG133" s="145">
        <f t="shared" si="169"/>
        <v>0</v>
      </c>
      <c r="AH133" s="143"/>
      <c r="AI133" s="144"/>
      <c r="AJ133" s="145">
        <f t="shared" si="170"/>
        <v>0</v>
      </c>
      <c r="AK133" s="143"/>
      <c r="AL133" s="144"/>
      <c r="AM133" s="145">
        <f t="shared" si="171"/>
        <v>0</v>
      </c>
      <c r="AN133" s="143"/>
      <c r="AO133" s="144"/>
      <c r="AP133" s="145">
        <f t="shared" si="172"/>
        <v>0</v>
      </c>
      <c r="AQ133" s="210">
        <f t="shared" si="221"/>
        <v>0</v>
      </c>
      <c r="AR133" s="211">
        <f t="shared" si="222"/>
        <v>0</v>
      </c>
      <c r="AS133" s="212">
        <f t="shared" si="223"/>
        <v>0</v>
      </c>
    </row>
    <row r="134" spans="1:47" x14ac:dyDescent="0.2">
      <c r="A134" s="194"/>
      <c r="C134" s="160"/>
      <c r="D134" s="160" t="s">
        <v>123</v>
      </c>
      <c r="F134" s="126"/>
      <c r="G134" s="143"/>
      <c r="H134" s="144"/>
      <c r="I134" s="145">
        <f t="shared" si="161"/>
        <v>0</v>
      </c>
      <c r="J134" s="143"/>
      <c r="K134" s="144"/>
      <c r="L134" s="145">
        <f t="shared" si="162"/>
        <v>0</v>
      </c>
      <c r="M134" s="143"/>
      <c r="N134" s="144"/>
      <c r="O134" s="145">
        <f t="shared" si="163"/>
        <v>0</v>
      </c>
      <c r="P134" s="143"/>
      <c r="Q134" s="144"/>
      <c r="R134" s="145">
        <f t="shared" si="164"/>
        <v>0</v>
      </c>
      <c r="S134" s="143"/>
      <c r="T134" s="144"/>
      <c r="U134" s="145">
        <f t="shared" si="165"/>
        <v>0</v>
      </c>
      <c r="V134" s="143"/>
      <c r="W134" s="144"/>
      <c r="X134" s="145">
        <f t="shared" si="166"/>
        <v>0</v>
      </c>
      <c r="Y134" s="143"/>
      <c r="Z134" s="144"/>
      <c r="AA134" s="145">
        <f t="shared" si="167"/>
        <v>0</v>
      </c>
      <c r="AB134" s="143"/>
      <c r="AC134" s="144"/>
      <c r="AD134" s="145">
        <f t="shared" si="168"/>
        <v>0</v>
      </c>
      <c r="AE134" s="143"/>
      <c r="AF134" s="144"/>
      <c r="AG134" s="145">
        <f t="shared" si="169"/>
        <v>0</v>
      </c>
      <c r="AH134" s="143"/>
      <c r="AI134" s="144"/>
      <c r="AJ134" s="145">
        <f t="shared" si="170"/>
        <v>0</v>
      </c>
      <c r="AK134" s="143"/>
      <c r="AL134" s="144"/>
      <c r="AM134" s="145">
        <f t="shared" si="171"/>
        <v>0</v>
      </c>
      <c r="AN134" s="143"/>
      <c r="AO134" s="144"/>
      <c r="AP134" s="145">
        <f t="shared" si="172"/>
        <v>0</v>
      </c>
      <c r="AQ134" s="210">
        <f t="shared" si="221"/>
        <v>0</v>
      </c>
      <c r="AR134" s="211">
        <f t="shared" si="222"/>
        <v>0</v>
      </c>
      <c r="AS134" s="212">
        <f t="shared" si="223"/>
        <v>0</v>
      </c>
    </row>
    <row r="135" spans="1:47" s="146" customFormat="1" x14ac:dyDescent="0.2">
      <c r="A135" s="197"/>
      <c r="C135" s="162" t="s">
        <v>72</v>
      </c>
      <c r="D135" s="163"/>
      <c r="E135" s="163"/>
      <c r="F135" s="164"/>
      <c r="G135" s="34">
        <f>SUM(G136:G137)</f>
        <v>0</v>
      </c>
      <c r="H135" s="147">
        <f>SUM(H136:H137)</f>
        <v>0</v>
      </c>
      <c r="I135" s="137">
        <f t="shared" si="161"/>
        <v>0</v>
      </c>
      <c r="J135" s="34">
        <f>SUM(J136:J137)</f>
        <v>0</v>
      </c>
      <c r="K135" s="147">
        <f>SUM(K136:K137)</f>
        <v>0</v>
      </c>
      <c r="L135" s="137">
        <f t="shared" si="162"/>
        <v>0</v>
      </c>
      <c r="M135" s="34">
        <f>SUM(M136:M137)</f>
        <v>0</v>
      </c>
      <c r="N135" s="147">
        <f>SUM(N136:N137)</f>
        <v>0</v>
      </c>
      <c r="O135" s="137">
        <f t="shared" si="163"/>
        <v>0</v>
      </c>
      <c r="P135" s="34">
        <f>SUM(P136:P137)</f>
        <v>0</v>
      </c>
      <c r="Q135" s="147">
        <f>SUM(Q136:Q137)</f>
        <v>0</v>
      </c>
      <c r="R135" s="137">
        <f t="shared" si="164"/>
        <v>0</v>
      </c>
      <c r="S135" s="34">
        <f>SUM(S136:S137)</f>
        <v>0</v>
      </c>
      <c r="T135" s="147">
        <f>SUM(T136:T137)</f>
        <v>0</v>
      </c>
      <c r="U135" s="137">
        <f t="shared" si="165"/>
        <v>0</v>
      </c>
      <c r="V135" s="34">
        <f>SUM(V136:V137)</f>
        <v>0</v>
      </c>
      <c r="W135" s="147">
        <f>SUM(W136:W137)</f>
        <v>0</v>
      </c>
      <c r="X135" s="137">
        <f t="shared" si="166"/>
        <v>0</v>
      </c>
      <c r="Y135" s="34">
        <f>SUM(Y136:Y137)</f>
        <v>0</v>
      </c>
      <c r="Z135" s="147">
        <f>SUM(Z136:Z137)</f>
        <v>0</v>
      </c>
      <c r="AA135" s="137">
        <f t="shared" si="167"/>
        <v>0</v>
      </c>
      <c r="AB135" s="34">
        <f>SUM(AB136:AB137)</f>
        <v>0</v>
      </c>
      <c r="AC135" s="147">
        <f>SUM(AC136:AC137)</f>
        <v>0</v>
      </c>
      <c r="AD135" s="137">
        <f t="shared" si="168"/>
        <v>0</v>
      </c>
      <c r="AE135" s="34">
        <f>SUM(AE136:AE137)</f>
        <v>0</v>
      </c>
      <c r="AF135" s="147">
        <f>SUM(AF136:AF137)</f>
        <v>0</v>
      </c>
      <c r="AG135" s="137">
        <f t="shared" si="169"/>
        <v>0</v>
      </c>
      <c r="AH135" s="34">
        <f>SUM(AH136:AH137)</f>
        <v>0</v>
      </c>
      <c r="AI135" s="147">
        <f>SUM(AI136:AI137)</f>
        <v>0</v>
      </c>
      <c r="AJ135" s="137">
        <f t="shared" si="170"/>
        <v>0</v>
      </c>
      <c r="AK135" s="34">
        <f>SUM(AK136:AK137)</f>
        <v>0</v>
      </c>
      <c r="AL135" s="147">
        <f>SUM(AL136:AL137)</f>
        <v>0</v>
      </c>
      <c r="AM135" s="137">
        <f t="shared" si="171"/>
        <v>0</v>
      </c>
      <c r="AN135" s="34">
        <f>SUM(AN136:AN137)</f>
        <v>0</v>
      </c>
      <c r="AO135" s="147">
        <f>SUM(AO136:AO137)</f>
        <v>0</v>
      </c>
      <c r="AP135" s="137">
        <f t="shared" si="172"/>
        <v>0</v>
      </c>
      <c r="AQ135" s="207">
        <f t="shared" si="221"/>
        <v>0</v>
      </c>
      <c r="AR135" s="208">
        <f t="shared" si="222"/>
        <v>0</v>
      </c>
      <c r="AS135" s="209">
        <f t="shared" si="223"/>
        <v>0</v>
      </c>
      <c r="AU135" s="326"/>
    </row>
    <row r="136" spans="1:47" x14ac:dyDescent="0.2">
      <c r="A136" s="194"/>
      <c r="D136" s="160" t="s">
        <v>124</v>
      </c>
      <c r="F136" s="126"/>
      <c r="G136" s="143"/>
      <c r="H136" s="144"/>
      <c r="I136" s="145">
        <f t="shared" si="161"/>
        <v>0</v>
      </c>
      <c r="J136" s="143"/>
      <c r="K136" s="144"/>
      <c r="L136" s="145">
        <f t="shared" si="162"/>
        <v>0</v>
      </c>
      <c r="M136" s="143"/>
      <c r="N136" s="144"/>
      <c r="O136" s="145">
        <f t="shared" si="163"/>
        <v>0</v>
      </c>
      <c r="P136" s="143"/>
      <c r="Q136" s="144"/>
      <c r="R136" s="145">
        <f t="shared" si="164"/>
        <v>0</v>
      </c>
      <c r="S136" s="143"/>
      <c r="T136" s="144"/>
      <c r="U136" s="145">
        <f t="shared" si="165"/>
        <v>0</v>
      </c>
      <c r="V136" s="143"/>
      <c r="W136" s="144"/>
      <c r="X136" s="145">
        <f t="shared" si="166"/>
        <v>0</v>
      </c>
      <c r="Y136" s="143"/>
      <c r="Z136" s="144"/>
      <c r="AA136" s="145">
        <f t="shared" si="167"/>
        <v>0</v>
      </c>
      <c r="AB136" s="143"/>
      <c r="AC136" s="144"/>
      <c r="AD136" s="145">
        <f t="shared" si="168"/>
        <v>0</v>
      </c>
      <c r="AE136" s="143"/>
      <c r="AF136" s="144"/>
      <c r="AG136" s="145">
        <f t="shared" si="169"/>
        <v>0</v>
      </c>
      <c r="AH136" s="143"/>
      <c r="AI136" s="144"/>
      <c r="AJ136" s="145">
        <f t="shared" si="170"/>
        <v>0</v>
      </c>
      <c r="AK136" s="143"/>
      <c r="AL136" s="144"/>
      <c r="AM136" s="145">
        <f t="shared" si="171"/>
        <v>0</v>
      </c>
      <c r="AN136" s="143"/>
      <c r="AO136" s="144"/>
      <c r="AP136" s="145">
        <f t="shared" si="172"/>
        <v>0</v>
      </c>
      <c r="AQ136" s="210">
        <f t="shared" si="221"/>
        <v>0</v>
      </c>
      <c r="AR136" s="211">
        <f t="shared" si="222"/>
        <v>0</v>
      </c>
      <c r="AS136" s="212">
        <f t="shared" si="223"/>
        <v>0</v>
      </c>
    </row>
    <row r="137" spans="1:47" x14ac:dyDescent="0.2">
      <c r="A137" s="194"/>
      <c r="D137" s="160" t="s">
        <v>74</v>
      </c>
      <c r="F137" s="126"/>
      <c r="G137" s="143"/>
      <c r="H137" s="144"/>
      <c r="I137" s="145">
        <f t="shared" si="161"/>
        <v>0</v>
      </c>
      <c r="J137" s="143"/>
      <c r="K137" s="144"/>
      <c r="L137" s="145">
        <f t="shared" si="162"/>
        <v>0</v>
      </c>
      <c r="M137" s="143"/>
      <c r="N137" s="144"/>
      <c r="O137" s="145">
        <f t="shared" si="163"/>
        <v>0</v>
      </c>
      <c r="P137" s="143"/>
      <c r="Q137" s="144"/>
      <c r="R137" s="145">
        <f t="shared" si="164"/>
        <v>0</v>
      </c>
      <c r="S137" s="143"/>
      <c r="T137" s="144"/>
      <c r="U137" s="145">
        <f t="shared" si="165"/>
        <v>0</v>
      </c>
      <c r="V137" s="143"/>
      <c r="W137" s="144"/>
      <c r="X137" s="145">
        <f t="shared" si="166"/>
        <v>0</v>
      </c>
      <c r="Y137" s="143"/>
      <c r="Z137" s="144"/>
      <c r="AA137" s="145">
        <f t="shared" si="167"/>
        <v>0</v>
      </c>
      <c r="AB137" s="143"/>
      <c r="AC137" s="144"/>
      <c r="AD137" s="145">
        <f t="shared" si="168"/>
        <v>0</v>
      </c>
      <c r="AE137" s="143"/>
      <c r="AF137" s="144"/>
      <c r="AG137" s="145">
        <f t="shared" si="169"/>
        <v>0</v>
      </c>
      <c r="AH137" s="143"/>
      <c r="AI137" s="144"/>
      <c r="AJ137" s="145">
        <f t="shared" si="170"/>
        <v>0</v>
      </c>
      <c r="AK137" s="143"/>
      <c r="AL137" s="144"/>
      <c r="AM137" s="145">
        <f t="shared" si="171"/>
        <v>0</v>
      </c>
      <c r="AN137" s="143"/>
      <c r="AO137" s="144"/>
      <c r="AP137" s="145">
        <f t="shared" si="172"/>
        <v>0</v>
      </c>
      <c r="AQ137" s="210">
        <f t="shared" si="221"/>
        <v>0</v>
      </c>
      <c r="AR137" s="211">
        <f t="shared" si="222"/>
        <v>0</v>
      </c>
      <c r="AS137" s="212">
        <f t="shared" si="223"/>
        <v>0</v>
      </c>
    </row>
    <row r="138" spans="1:47" s="146" customFormat="1" x14ac:dyDescent="0.2">
      <c r="A138" s="197"/>
      <c r="C138" s="146" t="s">
        <v>75</v>
      </c>
      <c r="F138" s="161"/>
      <c r="G138" s="34" t="e">
        <f>SUM(G139:G141)</f>
        <v>#DIV/0!</v>
      </c>
      <c r="H138" s="147">
        <f>SUM(H139:H141)</f>
        <v>0</v>
      </c>
      <c r="I138" s="137" t="e">
        <f t="shared" si="161"/>
        <v>#DIV/0!</v>
      </c>
      <c r="J138" s="34" t="e">
        <f>SUM(J139:J141)</f>
        <v>#DIV/0!</v>
      </c>
      <c r="K138" s="147">
        <f>SUM(K139:K141)</f>
        <v>0</v>
      </c>
      <c r="L138" s="137" t="e">
        <f t="shared" si="162"/>
        <v>#DIV/0!</v>
      </c>
      <c r="M138" s="34" t="e">
        <f>SUM(M139:M141)</f>
        <v>#DIV/0!</v>
      </c>
      <c r="N138" s="147">
        <f>SUM(N139:N141)</f>
        <v>0</v>
      </c>
      <c r="O138" s="137" t="e">
        <f t="shared" si="163"/>
        <v>#DIV/0!</v>
      </c>
      <c r="P138" s="34" t="e">
        <f>SUM(P139:P141)</f>
        <v>#DIV/0!</v>
      </c>
      <c r="Q138" s="147">
        <f>SUM(Q139:Q141)</f>
        <v>0</v>
      </c>
      <c r="R138" s="137" t="e">
        <f t="shared" si="164"/>
        <v>#DIV/0!</v>
      </c>
      <c r="S138" s="34" t="e">
        <f>SUM(S139:S141)</f>
        <v>#DIV/0!</v>
      </c>
      <c r="T138" s="147">
        <f>SUM(T139:T141)</f>
        <v>0</v>
      </c>
      <c r="U138" s="137" t="e">
        <f t="shared" si="165"/>
        <v>#DIV/0!</v>
      </c>
      <c r="V138" s="34" t="e">
        <f>SUM(V139:V141)</f>
        <v>#DIV/0!</v>
      </c>
      <c r="W138" s="147">
        <f>SUM(W139:W141)</f>
        <v>0</v>
      </c>
      <c r="X138" s="137" t="e">
        <f t="shared" si="166"/>
        <v>#DIV/0!</v>
      </c>
      <c r="Y138" s="34" t="e">
        <f>SUM(Y139:Y141)</f>
        <v>#DIV/0!</v>
      </c>
      <c r="Z138" s="147">
        <f>SUM(Z139:Z141)</f>
        <v>0</v>
      </c>
      <c r="AA138" s="137" t="e">
        <f t="shared" si="167"/>
        <v>#DIV/0!</v>
      </c>
      <c r="AB138" s="34" t="e">
        <f>SUM(AB139:AB141)</f>
        <v>#DIV/0!</v>
      </c>
      <c r="AC138" s="147">
        <f>SUM(AC139:AC141)</f>
        <v>0</v>
      </c>
      <c r="AD138" s="137" t="e">
        <f t="shared" si="168"/>
        <v>#DIV/0!</v>
      </c>
      <c r="AE138" s="34" t="e">
        <f>SUM(AE139:AE141)</f>
        <v>#DIV/0!</v>
      </c>
      <c r="AF138" s="147">
        <f>SUM(AF139:AF141)</f>
        <v>0</v>
      </c>
      <c r="AG138" s="137" t="e">
        <f t="shared" si="169"/>
        <v>#DIV/0!</v>
      </c>
      <c r="AH138" s="34" t="e">
        <f>SUM(AH139:AH141)</f>
        <v>#DIV/0!</v>
      </c>
      <c r="AI138" s="147">
        <f>SUM(AI139:AI141)</f>
        <v>0</v>
      </c>
      <c r="AJ138" s="137" t="e">
        <f t="shared" si="170"/>
        <v>#DIV/0!</v>
      </c>
      <c r="AK138" s="34" t="e">
        <f>SUM(AK139:AK141)</f>
        <v>#DIV/0!</v>
      </c>
      <c r="AL138" s="147">
        <f>SUM(AL139:AL141)</f>
        <v>0</v>
      </c>
      <c r="AM138" s="137" t="e">
        <f t="shared" si="171"/>
        <v>#DIV/0!</v>
      </c>
      <c r="AN138" s="34" t="e">
        <f>SUM(AN139:AN141)</f>
        <v>#DIV/0!</v>
      </c>
      <c r="AO138" s="147">
        <f>SUM(AO139:AO141)</f>
        <v>0</v>
      </c>
      <c r="AP138" s="137" t="e">
        <f t="shared" si="172"/>
        <v>#DIV/0!</v>
      </c>
      <c r="AQ138" s="207" t="e">
        <f t="shared" si="221"/>
        <v>#DIV/0!</v>
      </c>
      <c r="AR138" s="208">
        <f t="shared" si="222"/>
        <v>0</v>
      </c>
      <c r="AS138" s="209" t="e">
        <f t="shared" si="223"/>
        <v>#DIV/0!</v>
      </c>
      <c r="AU138" s="326"/>
    </row>
    <row r="139" spans="1:47" x14ac:dyDescent="0.2">
      <c r="A139" s="194" t="s">
        <v>69</v>
      </c>
      <c r="C139" s="154"/>
      <c r="D139" s="160" t="s">
        <v>76</v>
      </c>
      <c r="F139" s="126"/>
      <c r="G139" s="143" t="e">
        <f>Аренда!$D$31</f>
        <v>#DIV/0!</v>
      </c>
      <c r="H139" s="144"/>
      <c r="I139" s="145" t="e">
        <f>G139-H139</f>
        <v>#DIV/0!</v>
      </c>
      <c r="J139" s="143" t="e">
        <f>Аренда!$E$31</f>
        <v>#DIV/0!</v>
      </c>
      <c r="K139" s="144"/>
      <c r="L139" s="145" t="e">
        <f t="shared" ref="L139:L140" si="237">J139-K139</f>
        <v>#DIV/0!</v>
      </c>
      <c r="M139" s="143" t="e">
        <f>Аренда!$F$31</f>
        <v>#DIV/0!</v>
      </c>
      <c r="N139" s="144"/>
      <c r="O139" s="145" t="e">
        <f t="shared" ref="O139:O140" si="238">M139-N139</f>
        <v>#DIV/0!</v>
      </c>
      <c r="P139" s="143" t="e">
        <f>Аренда!$G$31</f>
        <v>#DIV/0!</v>
      </c>
      <c r="Q139" s="144"/>
      <c r="R139" s="145" t="e">
        <f t="shared" ref="R139:R140" si="239">P139-Q139</f>
        <v>#DIV/0!</v>
      </c>
      <c r="S139" s="143" t="e">
        <f>Аренда!$H$31</f>
        <v>#DIV/0!</v>
      </c>
      <c r="T139" s="144"/>
      <c r="U139" s="145" t="e">
        <f t="shared" ref="U139:U140" si="240">S139-T139</f>
        <v>#DIV/0!</v>
      </c>
      <c r="V139" s="143" t="e">
        <f>Аренда!$I$31</f>
        <v>#DIV/0!</v>
      </c>
      <c r="W139" s="144"/>
      <c r="X139" s="145" t="e">
        <f t="shared" ref="X139:X140" si="241">V139-W139</f>
        <v>#DIV/0!</v>
      </c>
      <c r="Y139" s="143" t="e">
        <f>Аренда!$J$31</f>
        <v>#DIV/0!</v>
      </c>
      <c r="Z139" s="144"/>
      <c r="AA139" s="145" t="e">
        <f t="shared" ref="AA139:AA140" si="242">Y139-Z139</f>
        <v>#DIV/0!</v>
      </c>
      <c r="AB139" s="143" t="e">
        <f>Аренда!$K$31</f>
        <v>#DIV/0!</v>
      </c>
      <c r="AC139" s="144"/>
      <c r="AD139" s="145" t="e">
        <f t="shared" ref="AD139:AD140" si="243">AB139-AC139</f>
        <v>#DIV/0!</v>
      </c>
      <c r="AE139" s="143" t="e">
        <f>Аренда!$L$31</f>
        <v>#DIV/0!</v>
      </c>
      <c r="AF139" s="144"/>
      <c r="AG139" s="145" t="e">
        <f t="shared" ref="AG139:AG140" si="244">AE139-AF139</f>
        <v>#DIV/0!</v>
      </c>
      <c r="AH139" s="143" t="e">
        <f>Аренда!$M$31</f>
        <v>#DIV/0!</v>
      </c>
      <c r="AI139" s="144"/>
      <c r="AJ139" s="145" t="e">
        <f t="shared" ref="AJ139:AJ140" si="245">AH139-AI139</f>
        <v>#DIV/0!</v>
      </c>
      <c r="AK139" s="143" t="e">
        <f>Аренда!$N$31</f>
        <v>#DIV/0!</v>
      </c>
      <c r="AL139" s="144"/>
      <c r="AM139" s="145" t="e">
        <f t="shared" ref="AM139:AM140" si="246">AK139-AL139</f>
        <v>#DIV/0!</v>
      </c>
      <c r="AN139" s="143" t="e">
        <f>Аренда!$O$31</f>
        <v>#DIV/0!</v>
      </c>
      <c r="AO139" s="144"/>
      <c r="AP139" s="145" t="e">
        <f t="shared" ref="AP139:AP140" si="247">AN139-AO139</f>
        <v>#DIV/0!</v>
      </c>
      <c r="AQ139" s="210" t="e">
        <f t="shared" si="221"/>
        <v>#DIV/0!</v>
      </c>
      <c r="AR139" s="211">
        <f t="shared" si="222"/>
        <v>0</v>
      </c>
      <c r="AS139" s="212" t="e">
        <f t="shared" si="223"/>
        <v>#DIV/0!</v>
      </c>
    </row>
    <row r="140" spans="1:47" x14ac:dyDescent="0.2">
      <c r="A140" s="194" t="s">
        <v>69</v>
      </c>
      <c r="B140" s="154"/>
      <c r="D140" s="160" t="s">
        <v>77</v>
      </c>
      <c r="F140" s="126"/>
      <c r="G140" s="143" t="e">
        <f>Аренда!$D$30</f>
        <v>#DIV/0!</v>
      </c>
      <c r="H140" s="144"/>
      <c r="I140" s="145" t="e">
        <f>G140-H140</f>
        <v>#DIV/0!</v>
      </c>
      <c r="J140" s="143" t="e">
        <f>Аренда!$E$30</f>
        <v>#DIV/0!</v>
      </c>
      <c r="K140" s="144"/>
      <c r="L140" s="145" t="e">
        <f t="shared" si="237"/>
        <v>#DIV/0!</v>
      </c>
      <c r="M140" s="143" t="e">
        <f>Аренда!$F$30</f>
        <v>#DIV/0!</v>
      </c>
      <c r="N140" s="144"/>
      <c r="O140" s="145" t="e">
        <f t="shared" si="238"/>
        <v>#DIV/0!</v>
      </c>
      <c r="P140" s="143" t="e">
        <f>Аренда!$G$30</f>
        <v>#DIV/0!</v>
      </c>
      <c r="Q140" s="144"/>
      <c r="R140" s="145" t="e">
        <f t="shared" si="239"/>
        <v>#DIV/0!</v>
      </c>
      <c r="S140" s="143" t="e">
        <f>Аренда!$H$30</f>
        <v>#DIV/0!</v>
      </c>
      <c r="T140" s="144"/>
      <c r="U140" s="145" t="e">
        <f t="shared" si="240"/>
        <v>#DIV/0!</v>
      </c>
      <c r="V140" s="143" t="e">
        <f>Аренда!$I$30</f>
        <v>#DIV/0!</v>
      </c>
      <c r="W140" s="144"/>
      <c r="X140" s="145" t="e">
        <f t="shared" si="241"/>
        <v>#DIV/0!</v>
      </c>
      <c r="Y140" s="143" t="e">
        <f>Аренда!$J$30</f>
        <v>#DIV/0!</v>
      </c>
      <c r="Z140" s="144"/>
      <c r="AA140" s="145" t="e">
        <f t="shared" si="242"/>
        <v>#DIV/0!</v>
      </c>
      <c r="AB140" s="143" t="e">
        <f>Аренда!$K$30</f>
        <v>#DIV/0!</v>
      </c>
      <c r="AC140" s="144"/>
      <c r="AD140" s="145" t="e">
        <f t="shared" si="243"/>
        <v>#DIV/0!</v>
      </c>
      <c r="AE140" s="143" t="e">
        <f>Аренда!$L$30</f>
        <v>#DIV/0!</v>
      </c>
      <c r="AF140" s="144"/>
      <c r="AG140" s="145" t="e">
        <f t="shared" si="244"/>
        <v>#DIV/0!</v>
      </c>
      <c r="AH140" s="143" t="e">
        <f>Аренда!$M$30</f>
        <v>#DIV/0!</v>
      </c>
      <c r="AI140" s="144"/>
      <c r="AJ140" s="145" t="e">
        <f t="shared" si="245"/>
        <v>#DIV/0!</v>
      </c>
      <c r="AK140" s="143" t="e">
        <f>Аренда!$N$30</f>
        <v>#DIV/0!</v>
      </c>
      <c r="AL140" s="144"/>
      <c r="AM140" s="145" t="e">
        <f t="shared" si="246"/>
        <v>#DIV/0!</v>
      </c>
      <c r="AN140" s="143" t="e">
        <f>Аренда!$O$30</f>
        <v>#DIV/0!</v>
      </c>
      <c r="AO140" s="144"/>
      <c r="AP140" s="145" t="e">
        <f t="shared" si="247"/>
        <v>#DIV/0!</v>
      </c>
      <c r="AQ140" s="210" t="e">
        <f t="shared" si="221"/>
        <v>#DIV/0!</v>
      </c>
      <c r="AR140" s="211">
        <f t="shared" si="222"/>
        <v>0</v>
      </c>
      <c r="AS140" s="212" t="e">
        <f t="shared" si="223"/>
        <v>#DIV/0!</v>
      </c>
    </row>
    <row r="141" spans="1:47" x14ac:dyDescent="0.2">
      <c r="A141" s="194" t="s">
        <v>262</v>
      </c>
      <c r="C141" s="154"/>
      <c r="D141" s="160" t="s">
        <v>125</v>
      </c>
      <c r="F141" s="126"/>
      <c r="G141" s="143">
        <f>'Прочие расходы '!$G141</f>
        <v>0</v>
      </c>
      <c r="H141" s="144"/>
      <c r="I141" s="145">
        <f t="shared" ref="I141" si="248">H141-G141</f>
        <v>0</v>
      </c>
      <c r="J141" s="143">
        <f>'Прочие расходы '!$J141</f>
        <v>0</v>
      </c>
      <c r="K141" s="144"/>
      <c r="L141" s="145">
        <f t="shared" ref="L141" si="249">K141-J141</f>
        <v>0</v>
      </c>
      <c r="M141" s="143">
        <f>'Прочие расходы '!$M141</f>
        <v>0</v>
      </c>
      <c r="N141" s="144"/>
      <c r="O141" s="145">
        <f t="shared" ref="O141" si="250">N141-M141</f>
        <v>0</v>
      </c>
      <c r="P141" s="143">
        <f>'Прочие расходы '!$P141</f>
        <v>0</v>
      </c>
      <c r="Q141" s="144"/>
      <c r="R141" s="145">
        <f t="shared" ref="R141" si="251">Q141-P141</f>
        <v>0</v>
      </c>
      <c r="S141" s="143">
        <f>'Прочие расходы '!$S141</f>
        <v>0</v>
      </c>
      <c r="T141" s="144"/>
      <c r="U141" s="145">
        <f t="shared" ref="U141" si="252">T141-S141</f>
        <v>0</v>
      </c>
      <c r="V141" s="143">
        <f>'Прочие расходы '!$V141</f>
        <v>0</v>
      </c>
      <c r="W141" s="144"/>
      <c r="X141" s="145">
        <f t="shared" ref="X141" si="253">W141-V141</f>
        <v>0</v>
      </c>
      <c r="Y141" s="143">
        <f>'Прочие расходы '!$Y141</f>
        <v>0</v>
      </c>
      <c r="Z141" s="144"/>
      <c r="AA141" s="145">
        <f t="shared" ref="AA141" si="254">Z141-Y141</f>
        <v>0</v>
      </c>
      <c r="AB141" s="143">
        <f>'Прочие расходы '!$AB141</f>
        <v>0</v>
      </c>
      <c r="AC141" s="144"/>
      <c r="AD141" s="145">
        <f t="shared" ref="AD141" si="255">AC141-AB141</f>
        <v>0</v>
      </c>
      <c r="AE141" s="143">
        <f>'Прочие расходы '!$AE141</f>
        <v>0</v>
      </c>
      <c r="AF141" s="144"/>
      <c r="AG141" s="145">
        <f t="shared" ref="AG141" si="256">AF141-AE141</f>
        <v>0</v>
      </c>
      <c r="AH141" s="143">
        <f>'Прочие расходы '!$AH141</f>
        <v>0</v>
      </c>
      <c r="AI141" s="144"/>
      <c r="AJ141" s="145">
        <f t="shared" ref="AJ141" si="257">AI141-AH141</f>
        <v>0</v>
      </c>
      <c r="AK141" s="143">
        <f>'Прочие расходы '!$AK141</f>
        <v>0</v>
      </c>
      <c r="AL141" s="144"/>
      <c r="AM141" s="145">
        <f t="shared" ref="AM141" si="258">AL141-AK141</f>
        <v>0</v>
      </c>
      <c r="AN141" s="143">
        <f>'Прочие расходы '!$AN141</f>
        <v>0</v>
      </c>
      <c r="AO141" s="144"/>
      <c r="AP141" s="145">
        <f t="shared" ref="AP141" si="259">AO141-AN141</f>
        <v>0</v>
      </c>
      <c r="AQ141" s="210">
        <f t="shared" si="221"/>
        <v>0</v>
      </c>
      <c r="AR141" s="211">
        <f t="shared" si="222"/>
        <v>0</v>
      </c>
      <c r="AS141" s="212">
        <f t="shared" si="223"/>
        <v>0</v>
      </c>
    </row>
    <row r="142" spans="1:47" s="146" customFormat="1" x14ac:dyDescent="0.2">
      <c r="A142" s="197"/>
      <c r="C142" s="162" t="s">
        <v>126</v>
      </c>
      <c r="D142" s="163"/>
      <c r="E142" s="163"/>
      <c r="F142" s="164"/>
      <c r="G142" s="165">
        <f>G143+G144+G145+G146+G147</f>
        <v>0</v>
      </c>
      <c r="H142" s="166">
        <f>H143+H144+H145+H146+H147</f>
        <v>0</v>
      </c>
      <c r="I142" s="137">
        <f t="shared" si="161"/>
        <v>0</v>
      </c>
      <c r="J142" s="165">
        <f>J143+J144+J145+J146+J147</f>
        <v>0</v>
      </c>
      <c r="K142" s="166">
        <f>K143+K144+K145+K146+K147</f>
        <v>0</v>
      </c>
      <c r="L142" s="137">
        <f t="shared" si="162"/>
        <v>0</v>
      </c>
      <c r="M142" s="165">
        <f>M143+M144+M145+M146+M147</f>
        <v>0</v>
      </c>
      <c r="N142" s="166">
        <f>N143+N144+N145+N146+N147</f>
        <v>0</v>
      </c>
      <c r="O142" s="137">
        <f t="shared" si="163"/>
        <v>0</v>
      </c>
      <c r="P142" s="165">
        <f>P143+P144+P145+P146+P147</f>
        <v>0</v>
      </c>
      <c r="Q142" s="166">
        <f>Q143+Q144+Q145+Q146+Q147</f>
        <v>0</v>
      </c>
      <c r="R142" s="137">
        <f t="shared" si="164"/>
        <v>0</v>
      </c>
      <c r="S142" s="165">
        <f>S143+S144+S145+S146+S147</f>
        <v>0</v>
      </c>
      <c r="T142" s="166">
        <f>T143+T144+T145+T146+T147</f>
        <v>0</v>
      </c>
      <c r="U142" s="137">
        <f t="shared" si="165"/>
        <v>0</v>
      </c>
      <c r="V142" s="165">
        <f>V143+V144+V145+V146+V147</f>
        <v>0</v>
      </c>
      <c r="W142" s="166">
        <f>W143+W144+W145+W146+W147</f>
        <v>0</v>
      </c>
      <c r="X142" s="137">
        <f t="shared" si="166"/>
        <v>0</v>
      </c>
      <c r="Y142" s="165">
        <f>Y143+Y144+Y145+Y146+Y147</f>
        <v>0</v>
      </c>
      <c r="Z142" s="166">
        <f>Z143+Z144+Z145+Z146+Z147</f>
        <v>0</v>
      </c>
      <c r="AA142" s="137">
        <f t="shared" si="167"/>
        <v>0</v>
      </c>
      <c r="AB142" s="165">
        <f>AB143+AB144+AB145+AB146+AB147</f>
        <v>0</v>
      </c>
      <c r="AC142" s="166">
        <f>AC143+AC144+AC145+AC146+AC147</f>
        <v>0</v>
      </c>
      <c r="AD142" s="137">
        <f t="shared" si="168"/>
        <v>0</v>
      </c>
      <c r="AE142" s="165">
        <f>AE143+AE144+AE145+AE146+AE147</f>
        <v>0</v>
      </c>
      <c r="AF142" s="166">
        <f>AF143+AF144+AF145+AF146+AF147</f>
        <v>0</v>
      </c>
      <c r="AG142" s="137">
        <f t="shared" si="169"/>
        <v>0</v>
      </c>
      <c r="AH142" s="165">
        <f>AH143+AH144+AH145+AH146+AH147</f>
        <v>0</v>
      </c>
      <c r="AI142" s="166">
        <f>AI143+AI144+AI145+AI146+AI147</f>
        <v>0</v>
      </c>
      <c r="AJ142" s="137">
        <f t="shared" si="170"/>
        <v>0</v>
      </c>
      <c r="AK142" s="165">
        <f>AK143+AK144+AK145+AK146+AK147</f>
        <v>0</v>
      </c>
      <c r="AL142" s="166">
        <f>AL143+AL144+AL145+AL146+AL147</f>
        <v>0</v>
      </c>
      <c r="AM142" s="137">
        <f t="shared" si="171"/>
        <v>0</v>
      </c>
      <c r="AN142" s="165">
        <f>AN143+AN144+AN145+AN146+AN147</f>
        <v>0</v>
      </c>
      <c r="AO142" s="166">
        <f>AO143+AO144+AO145+AO146+AO147</f>
        <v>0</v>
      </c>
      <c r="AP142" s="137">
        <f t="shared" si="172"/>
        <v>0</v>
      </c>
      <c r="AQ142" s="207">
        <f t="shared" si="221"/>
        <v>0</v>
      </c>
      <c r="AR142" s="208">
        <f t="shared" si="222"/>
        <v>0</v>
      </c>
      <c r="AS142" s="209">
        <f t="shared" si="223"/>
        <v>0</v>
      </c>
      <c r="AU142" s="326"/>
    </row>
    <row r="143" spans="1:47" x14ac:dyDescent="0.2">
      <c r="A143" s="194"/>
      <c r="C143" s="169"/>
      <c r="D143" s="169" t="s">
        <v>8</v>
      </c>
      <c r="E143" s="154"/>
      <c r="F143" s="155"/>
      <c r="G143" s="170"/>
      <c r="H143" s="171"/>
      <c r="I143" s="145">
        <f t="shared" si="161"/>
        <v>0</v>
      </c>
      <c r="J143" s="170"/>
      <c r="K143" s="171"/>
      <c r="L143" s="145">
        <f t="shared" si="162"/>
        <v>0</v>
      </c>
      <c r="M143" s="170"/>
      <c r="N143" s="171"/>
      <c r="O143" s="145">
        <f t="shared" si="163"/>
        <v>0</v>
      </c>
      <c r="P143" s="170"/>
      <c r="Q143" s="171"/>
      <c r="R143" s="145">
        <f t="shared" si="164"/>
        <v>0</v>
      </c>
      <c r="S143" s="170"/>
      <c r="T143" s="171"/>
      <c r="U143" s="145">
        <f t="shared" si="165"/>
        <v>0</v>
      </c>
      <c r="V143" s="170"/>
      <c r="W143" s="171"/>
      <c r="X143" s="145">
        <f t="shared" si="166"/>
        <v>0</v>
      </c>
      <c r="Y143" s="170"/>
      <c r="Z143" s="171"/>
      <c r="AA143" s="145">
        <f t="shared" si="167"/>
        <v>0</v>
      </c>
      <c r="AB143" s="170"/>
      <c r="AC143" s="171"/>
      <c r="AD143" s="145">
        <f t="shared" si="168"/>
        <v>0</v>
      </c>
      <c r="AE143" s="170"/>
      <c r="AF143" s="171"/>
      <c r="AG143" s="145">
        <f t="shared" si="169"/>
        <v>0</v>
      </c>
      <c r="AH143" s="170"/>
      <c r="AI143" s="171"/>
      <c r="AJ143" s="145">
        <f t="shared" si="170"/>
        <v>0</v>
      </c>
      <c r="AK143" s="170"/>
      <c r="AL143" s="171"/>
      <c r="AM143" s="145">
        <f t="shared" si="171"/>
        <v>0</v>
      </c>
      <c r="AN143" s="170"/>
      <c r="AO143" s="171"/>
      <c r="AP143" s="145">
        <f t="shared" si="172"/>
        <v>0</v>
      </c>
      <c r="AQ143" s="210">
        <f t="shared" si="221"/>
        <v>0</v>
      </c>
      <c r="AR143" s="211">
        <f t="shared" si="222"/>
        <v>0</v>
      </c>
      <c r="AS143" s="212">
        <f t="shared" si="223"/>
        <v>0</v>
      </c>
    </row>
    <row r="144" spans="1:47" x14ac:dyDescent="0.2">
      <c r="A144" s="194"/>
      <c r="D144" s="160" t="s">
        <v>81</v>
      </c>
      <c r="F144" s="126"/>
      <c r="G144" s="143"/>
      <c r="H144" s="144"/>
      <c r="I144" s="145">
        <f t="shared" si="161"/>
        <v>0</v>
      </c>
      <c r="J144" s="143"/>
      <c r="K144" s="144"/>
      <c r="L144" s="145">
        <f t="shared" si="162"/>
        <v>0</v>
      </c>
      <c r="M144" s="143"/>
      <c r="N144" s="144"/>
      <c r="O144" s="145">
        <f t="shared" si="163"/>
        <v>0</v>
      </c>
      <c r="P144" s="143"/>
      <c r="Q144" s="144"/>
      <c r="R144" s="145">
        <f t="shared" si="164"/>
        <v>0</v>
      </c>
      <c r="S144" s="143"/>
      <c r="T144" s="144"/>
      <c r="U144" s="145">
        <f t="shared" si="165"/>
        <v>0</v>
      </c>
      <c r="V144" s="143"/>
      <c r="W144" s="144"/>
      <c r="X144" s="145">
        <f t="shared" si="166"/>
        <v>0</v>
      </c>
      <c r="Y144" s="143"/>
      <c r="Z144" s="144"/>
      <c r="AA144" s="145">
        <f t="shared" si="167"/>
        <v>0</v>
      </c>
      <c r="AB144" s="143"/>
      <c r="AC144" s="144"/>
      <c r="AD144" s="145">
        <f t="shared" si="168"/>
        <v>0</v>
      </c>
      <c r="AE144" s="143"/>
      <c r="AF144" s="144"/>
      <c r="AG144" s="145">
        <f t="shared" si="169"/>
        <v>0</v>
      </c>
      <c r="AH144" s="143"/>
      <c r="AI144" s="144"/>
      <c r="AJ144" s="145">
        <f t="shared" si="170"/>
        <v>0</v>
      </c>
      <c r="AK144" s="143"/>
      <c r="AL144" s="144"/>
      <c r="AM144" s="145">
        <f t="shared" si="171"/>
        <v>0</v>
      </c>
      <c r="AN144" s="143"/>
      <c r="AO144" s="144"/>
      <c r="AP144" s="145">
        <f t="shared" si="172"/>
        <v>0</v>
      </c>
      <c r="AQ144" s="210">
        <f t="shared" si="221"/>
        <v>0</v>
      </c>
      <c r="AR144" s="211">
        <f t="shared" si="222"/>
        <v>0</v>
      </c>
      <c r="AS144" s="212">
        <f t="shared" si="223"/>
        <v>0</v>
      </c>
    </row>
    <row r="145" spans="1:47" x14ac:dyDescent="0.2">
      <c r="A145" s="194"/>
      <c r="D145" s="160" t="s">
        <v>82</v>
      </c>
      <c r="F145" s="126"/>
      <c r="G145" s="143"/>
      <c r="H145" s="144"/>
      <c r="I145" s="145">
        <f t="shared" si="161"/>
        <v>0</v>
      </c>
      <c r="J145" s="143"/>
      <c r="K145" s="144"/>
      <c r="L145" s="145">
        <f t="shared" si="162"/>
        <v>0</v>
      </c>
      <c r="M145" s="143"/>
      <c r="N145" s="144"/>
      <c r="O145" s="145">
        <f t="shared" si="163"/>
        <v>0</v>
      </c>
      <c r="P145" s="143"/>
      <c r="Q145" s="144"/>
      <c r="R145" s="145">
        <f t="shared" si="164"/>
        <v>0</v>
      </c>
      <c r="S145" s="143"/>
      <c r="T145" s="144"/>
      <c r="U145" s="145">
        <f t="shared" si="165"/>
        <v>0</v>
      </c>
      <c r="V145" s="143"/>
      <c r="W145" s="144"/>
      <c r="X145" s="145">
        <f t="shared" si="166"/>
        <v>0</v>
      </c>
      <c r="Y145" s="143"/>
      <c r="Z145" s="144"/>
      <c r="AA145" s="145">
        <f t="shared" si="167"/>
        <v>0</v>
      </c>
      <c r="AB145" s="143"/>
      <c r="AC145" s="144"/>
      <c r="AD145" s="145">
        <f t="shared" si="168"/>
        <v>0</v>
      </c>
      <c r="AE145" s="143"/>
      <c r="AF145" s="144"/>
      <c r="AG145" s="145">
        <f t="shared" si="169"/>
        <v>0</v>
      </c>
      <c r="AH145" s="143"/>
      <c r="AI145" s="144"/>
      <c r="AJ145" s="145">
        <f t="shared" si="170"/>
        <v>0</v>
      </c>
      <c r="AK145" s="143"/>
      <c r="AL145" s="144"/>
      <c r="AM145" s="145">
        <f t="shared" si="171"/>
        <v>0</v>
      </c>
      <c r="AN145" s="143"/>
      <c r="AO145" s="144"/>
      <c r="AP145" s="145">
        <f t="shared" si="172"/>
        <v>0</v>
      </c>
      <c r="AQ145" s="210">
        <f t="shared" si="221"/>
        <v>0</v>
      </c>
      <c r="AR145" s="211">
        <f t="shared" si="222"/>
        <v>0</v>
      </c>
      <c r="AS145" s="212">
        <f t="shared" si="223"/>
        <v>0</v>
      </c>
    </row>
    <row r="146" spans="1:47" x14ac:dyDescent="0.2">
      <c r="A146" s="194"/>
      <c r="D146" s="160" t="s">
        <v>83</v>
      </c>
      <c r="F146" s="126"/>
      <c r="G146" s="143"/>
      <c r="H146" s="144"/>
      <c r="I146" s="145">
        <f t="shared" si="161"/>
        <v>0</v>
      </c>
      <c r="J146" s="143"/>
      <c r="K146" s="144"/>
      <c r="L146" s="145">
        <f t="shared" si="162"/>
        <v>0</v>
      </c>
      <c r="M146" s="143"/>
      <c r="N146" s="144"/>
      <c r="O146" s="145">
        <f t="shared" si="163"/>
        <v>0</v>
      </c>
      <c r="P146" s="143"/>
      <c r="Q146" s="144"/>
      <c r="R146" s="145">
        <f t="shared" si="164"/>
        <v>0</v>
      </c>
      <c r="S146" s="143"/>
      <c r="T146" s="144"/>
      <c r="U146" s="145">
        <f t="shared" si="165"/>
        <v>0</v>
      </c>
      <c r="V146" s="143"/>
      <c r="W146" s="144"/>
      <c r="X146" s="145">
        <f t="shared" si="166"/>
        <v>0</v>
      </c>
      <c r="Y146" s="143"/>
      <c r="Z146" s="144"/>
      <c r="AA146" s="145">
        <f t="shared" si="167"/>
        <v>0</v>
      </c>
      <c r="AB146" s="143"/>
      <c r="AC146" s="144"/>
      <c r="AD146" s="145">
        <f t="shared" si="168"/>
        <v>0</v>
      </c>
      <c r="AE146" s="143"/>
      <c r="AF146" s="144"/>
      <c r="AG146" s="145">
        <f t="shared" si="169"/>
        <v>0</v>
      </c>
      <c r="AH146" s="143"/>
      <c r="AI146" s="144"/>
      <c r="AJ146" s="145">
        <f t="shared" si="170"/>
        <v>0</v>
      </c>
      <c r="AK146" s="143"/>
      <c r="AL146" s="144"/>
      <c r="AM146" s="145">
        <f t="shared" si="171"/>
        <v>0</v>
      </c>
      <c r="AN146" s="143"/>
      <c r="AO146" s="144"/>
      <c r="AP146" s="145">
        <f t="shared" si="172"/>
        <v>0</v>
      </c>
      <c r="AQ146" s="210">
        <f t="shared" si="221"/>
        <v>0</v>
      </c>
      <c r="AR146" s="211">
        <f t="shared" si="222"/>
        <v>0</v>
      </c>
      <c r="AS146" s="212">
        <f t="shared" si="223"/>
        <v>0</v>
      </c>
    </row>
    <row r="147" spans="1:47" x14ac:dyDescent="0.2">
      <c r="A147" s="194"/>
      <c r="D147" s="160" t="s">
        <v>127</v>
      </c>
      <c r="F147" s="126"/>
      <c r="G147" s="143"/>
      <c r="H147" s="144"/>
      <c r="I147" s="145">
        <f t="shared" si="161"/>
        <v>0</v>
      </c>
      <c r="J147" s="143"/>
      <c r="K147" s="144"/>
      <c r="L147" s="145">
        <f t="shared" si="162"/>
        <v>0</v>
      </c>
      <c r="M147" s="143"/>
      <c r="N147" s="144"/>
      <c r="O147" s="145">
        <f t="shared" si="163"/>
        <v>0</v>
      </c>
      <c r="P147" s="143"/>
      <c r="Q147" s="144"/>
      <c r="R147" s="145">
        <f t="shared" si="164"/>
        <v>0</v>
      </c>
      <c r="S147" s="143"/>
      <c r="T147" s="144"/>
      <c r="U147" s="145">
        <f t="shared" si="165"/>
        <v>0</v>
      </c>
      <c r="V147" s="143"/>
      <c r="W147" s="144"/>
      <c r="X147" s="145">
        <f t="shared" si="166"/>
        <v>0</v>
      </c>
      <c r="Y147" s="143"/>
      <c r="Z147" s="144"/>
      <c r="AA147" s="145">
        <f t="shared" si="167"/>
        <v>0</v>
      </c>
      <c r="AB147" s="143"/>
      <c r="AC147" s="144"/>
      <c r="AD147" s="145">
        <f t="shared" si="168"/>
        <v>0</v>
      </c>
      <c r="AE147" s="143"/>
      <c r="AF147" s="144"/>
      <c r="AG147" s="145">
        <f t="shared" si="169"/>
        <v>0</v>
      </c>
      <c r="AH147" s="143"/>
      <c r="AI147" s="144"/>
      <c r="AJ147" s="145">
        <f t="shared" si="170"/>
        <v>0</v>
      </c>
      <c r="AK147" s="143"/>
      <c r="AL147" s="144"/>
      <c r="AM147" s="145">
        <f t="shared" si="171"/>
        <v>0</v>
      </c>
      <c r="AN147" s="143"/>
      <c r="AO147" s="144"/>
      <c r="AP147" s="145">
        <f t="shared" si="172"/>
        <v>0</v>
      </c>
      <c r="AQ147" s="210">
        <f t="shared" si="221"/>
        <v>0</v>
      </c>
      <c r="AR147" s="211">
        <f t="shared" si="222"/>
        <v>0</v>
      </c>
      <c r="AS147" s="212">
        <f t="shared" si="223"/>
        <v>0</v>
      </c>
    </row>
    <row r="148" spans="1:47" s="146" customFormat="1" x14ac:dyDescent="0.2">
      <c r="A148" s="197"/>
      <c r="C148" s="146" t="s">
        <v>128</v>
      </c>
      <c r="F148" s="161"/>
      <c r="G148" s="165" t="e">
        <f>G149+G150+G151+G152+G153</f>
        <v>#DIV/0!</v>
      </c>
      <c r="H148" s="166">
        <f>H149+H150+H151+H152+H153</f>
        <v>0</v>
      </c>
      <c r="I148" s="137" t="e">
        <f t="shared" si="161"/>
        <v>#DIV/0!</v>
      </c>
      <c r="J148" s="165" t="e">
        <f>J149+J150+J151+J152+J153</f>
        <v>#DIV/0!</v>
      </c>
      <c r="K148" s="166">
        <f>K149+K150+K151+K152+K153</f>
        <v>0</v>
      </c>
      <c r="L148" s="137" t="e">
        <f t="shared" si="162"/>
        <v>#DIV/0!</v>
      </c>
      <c r="M148" s="165" t="e">
        <f>M149+M150+M151+M152+M153</f>
        <v>#DIV/0!</v>
      </c>
      <c r="N148" s="166">
        <f>N149+N150+N151+N152+N153</f>
        <v>0</v>
      </c>
      <c r="O148" s="137" t="e">
        <f t="shared" si="163"/>
        <v>#DIV/0!</v>
      </c>
      <c r="P148" s="165" t="e">
        <f>P149+P150+P151+P152+P153</f>
        <v>#DIV/0!</v>
      </c>
      <c r="Q148" s="166">
        <f>Q149+Q150+Q151+Q152+Q153</f>
        <v>0</v>
      </c>
      <c r="R148" s="137" t="e">
        <f t="shared" si="164"/>
        <v>#DIV/0!</v>
      </c>
      <c r="S148" s="165" t="e">
        <f>S149+S150+S151+S152+S153</f>
        <v>#DIV/0!</v>
      </c>
      <c r="T148" s="166">
        <f>T149+T150+T151+T152+T153</f>
        <v>0</v>
      </c>
      <c r="U148" s="137" t="e">
        <f t="shared" si="165"/>
        <v>#DIV/0!</v>
      </c>
      <c r="V148" s="165" t="e">
        <f>V149+V150+V151+V152+V153</f>
        <v>#DIV/0!</v>
      </c>
      <c r="W148" s="166">
        <f>W149+W150+W151+W152+W153</f>
        <v>0</v>
      </c>
      <c r="X148" s="137" t="e">
        <f t="shared" si="166"/>
        <v>#DIV/0!</v>
      </c>
      <c r="Y148" s="165" t="e">
        <f>Y149+Y150+Y151+Y152+Y153</f>
        <v>#DIV/0!</v>
      </c>
      <c r="Z148" s="166">
        <f>Z149+Z150+Z151+Z152+Z153</f>
        <v>0</v>
      </c>
      <c r="AA148" s="137" t="e">
        <f t="shared" si="167"/>
        <v>#DIV/0!</v>
      </c>
      <c r="AB148" s="165" t="e">
        <f>AB149+AB150+AB151+AB152+AB153</f>
        <v>#DIV/0!</v>
      </c>
      <c r="AC148" s="166">
        <f>AC149+AC150+AC151+AC152+AC153</f>
        <v>0</v>
      </c>
      <c r="AD148" s="137" t="e">
        <f t="shared" si="168"/>
        <v>#DIV/0!</v>
      </c>
      <c r="AE148" s="165" t="e">
        <f>AE149+AE150+AE151+AE152+AE153</f>
        <v>#DIV/0!</v>
      </c>
      <c r="AF148" s="166">
        <f>AF149+AF150+AF151+AF152+AF153</f>
        <v>0</v>
      </c>
      <c r="AG148" s="137" t="e">
        <f t="shared" si="169"/>
        <v>#DIV/0!</v>
      </c>
      <c r="AH148" s="165" t="e">
        <f>AH149+AH150+AH151+AH152+AH153</f>
        <v>#DIV/0!</v>
      </c>
      <c r="AI148" s="166">
        <f>AI149+AI150+AI151+AI152+AI153</f>
        <v>0</v>
      </c>
      <c r="AJ148" s="137" t="e">
        <f t="shared" si="170"/>
        <v>#DIV/0!</v>
      </c>
      <c r="AK148" s="165" t="e">
        <f>AK149+AK150+AK151+AK152+AK153</f>
        <v>#DIV/0!</v>
      </c>
      <c r="AL148" s="166">
        <f>AL149+AL150+AL151+AL152+AL153</f>
        <v>0</v>
      </c>
      <c r="AM148" s="137" t="e">
        <f t="shared" si="171"/>
        <v>#DIV/0!</v>
      </c>
      <c r="AN148" s="165" t="e">
        <f>AN149+AN150+AN151+AN152+AN153</f>
        <v>#DIV/0!</v>
      </c>
      <c r="AO148" s="166">
        <f>AO149+AO150+AO151+AO152+AO153</f>
        <v>0</v>
      </c>
      <c r="AP148" s="137" t="e">
        <f t="shared" si="172"/>
        <v>#DIV/0!</v>
      </c>
      <c r="AQ148" s="207" t="e">
        <f t="shared" si="221"/>
        <v>#DIV/0!</v>
      </c>
      <c r="AR148" s="208">
        <f t="shared" si="222"/>
        <v>0</v>
      </c>
      <c r="AS148" s="209" t="e">
        <f t="shared" si="223"/>
        <v>#DIV/0!</v>
      </c>
      <c r="AU148" s="326"/>
    </row>
    <row r="149" spans="1:47" x14ac:dyDescent="0.2">
      <c r="A149" s="194" t="s">
        <v>262</v>
      </c>
      <c r="D149" s="169" t="s">
        <v>8</v>
      </c>
      <c r="F149" s="126"/>
      <c r="G149" s="143"/>
      <c r="H149" s="144"/>
      <c r="I149" s="145">
        <f t="shared" si="161"/>
        <v>0</v>
      </c>
      <c r="J149" s="143"/>
      <c r="K149" s="144"/>
      <c r="L149" s="145">
        <f t="shared" si="162"/>
        <v>0</v>
      </c>
      <c r="M149" s="143"/>
      <c r="N149" s="144"/>
      <c r="O149" s="145">
        <f t="shared" si="163"/>
        <v>0</v>
      </c>
      <c r="P149" s="143"/>
      <c r="Q149" s="144"/>
      <c r="R149" s="145">
        <f t="shared" si="164"/>
        <v>0</v>
      </c>
      <c r="S149" s="143"/>
      <c r="T149" s="144"/>
      <c r="U149" s="145">
        <f t="shared" si="165"/>
        <v>0</v>
      </c>
      <c r="V149" s="143"/>
      <c r="W149" s="144"/>
      <c r="X149" s="145">
        <f t="shared" si="166"/>
        <v>0</v>
      </c>
      <c r="Y149" s="143"/>
      <c r="Z149" s="144"/>
      <c r="AA149" s="145">
        <f t="shared" si="167"/>
        <v>0</v>
      </c>
      <c r="AB149" s="143"/>
      <c r="AC149" s="144"/>
      <c r="AD149" s="145">
        <f t="shared" si="168"/>
        <v>0</v>
      </c>
      <c r="AE149" s="143"/>
      <c r="AF149" s="144"/>
      <c r="AG149" s="145">
        <f t="shared" si="169"/>
        <v>0</v>
      </c>
      <c r="AH149" s="143"/>
      <c r="AI149" s="144"/>
      <c r="AJ149" s="145">
        <f t="shared" si="170"/>
        <v>0</v>
      </c>
      <c r="AK149" s="143"/>
      <c r="AL149" s="144"/>
      <c r="AM149" s="145">
        <f t="shared" si="171"/>
        <v>0</v>
      </c>
      <c r="AN149" s="143"/>
      <c r="AO149" s="144"/>
      <c r="AP149" s="145">
        <f t="shared" si="172"/>
        <v>0</v>
      </c>
      <c r="AQ149" s="210">
        <f t="shared" si="221"/>
        <v>0</v>
      </c>
      <c r="AR149" s="211">
        <f t="shared" si="222"/>
        <v>0</v>
      </c>
      <c r="AS149" s="212">
        <f t="shared" si="223"/>
        <v>0</v>
      </c>
    </row>
    <row r="150" spans="1:47" x14ac:dyDescent="0.2">
      <c r="A150" s="194" t="s">
        <v>266</v>
      </c>
      <c r="C150" s="154"/>
      <c r="D150" s="169" t="s">
        <v>81</v>
      </c>
      <c r="F150" s="126"/>
      <c r="G150" s="143" t="e">
        <f>'ГСМ доставка'!$D$5</f>
        <v>#DIV/0!</v>
      </c>
      <c r="H150" s="144"/>
      <c r="I150" s="145" t="e">
        <f>G150-H150</f>
        <v>#DIV/0!</v>
      </c>
      <c r="J150" s="143" t="e">
        <f>'ГСМ доставка'!$E$5</f>
        <v>#DIV/0!</v>
      </c>
      <c r="K150" s="144"/>
      <c r="L150" s="145" t="e">
        <f t="shared" ref="L150" si="260">J150-K150</f>
        <v>#DIV/0!</v>
      </c>
      <c r="M150" s="143" t="e">
        <f>'ГСМ доставка'!$F$5</f>
        <v>#DIV/0!</v>
      </c>
      <c r="N150" s="144"/>
      <c r="O150" s="145" t="e">
        <f t="shared" ref="O150" si="261">M150-N150</f>
        <v>#DIV/0!</v>
      </c>
      <c r="P150" s="143" t="e">
        <f>'ГСМ доставка'!$G$5</f>
        <v>#DIV/0!</v>
      </c>
      <c r="Q150" s="144"/>
      <c r="R150" s="145" t="e">
        <f t="shared" ref="R150" si="262">P150-Q150</f>
        <v>#DIV/0!</v>
      </c>
      <c r="S150" s="143" t="e">
        <f>'ГСМ доставка'!$H$5</f>
        <v>#DIV/0!</v>
      </c>
      <c r="T150" s="144"/>
      <c r="U150" s="145" t="e">
        <f t="shared" ref="U150" si="263">S150-T150</f>
        <v>#DIV/0!</v>
      </c>
      <c r="V150" s="143" t="e">
        <f>'ГСМ доставка'!$I$5</f>
        <v>#DIV/0!</v>
      </c>
      <c r="W150" s="144"/>
      <c r="X150" s="145" t="e">
        <f t="shared" ref="X150" si="264">V150-W150</f>
        <v>#DIV/0!</v>
      </c>
      <c r="Y150" s="143" t="e">
        <f>'ГСМ доставка'!$J$5</f>
        <v>#DIV/0!</v>
      </c>
      <c r="Z150" s="144"/>
      <c r="AA150" s="145" t="e">
        <f t="shared" ref="AA150" si="265">Y150-Z150</f>
        <v>#DIV/0!</v>
      </c>
      <c r="AB150" s="143" t="e">
        <f>'ГСМ доставка'!$K$5</f>
        <v>#DIV/0!</v>
      </c>
      <c r="AC150" s="144"/>
      <c r="AD150" s="145" t="e">
        <f t="shared" ref="AD150" si="266">AB150-AC150</f>
        <v>#DIV/0!</v>
      </c>
      <c r="AE150" s="143" t="e">
        <f>'ГСМ доставка'!$L$5</f>
        <v>#DIV/0!</v>
      </c>
      <c r="AF150" s="144"/>
      <c r="AG150" s="145" t="e">
        <f t="shared" ref="AG150" si="267">AE150-AF150</f>
        <v>#DIV/0!</v>
      </c>
      <c r="AH150" s="143" t="e">
        <f>'ГСМ доставка'!$M$5</f>
        <v>#DIV/0!</v>
      </c>
      <c r="AI150" s="144"/>
      <c r="AJ150" s="145" t="e">
        <f t="shared" ref="AJ150" si="268">AH150-AI150</f>
        <v>#DIV/0!</v>
      </c>
      <c r="AK150" s="143" t="e">
        <f>'ГСМ доставка'!$M$5</f>
        <v>#DIV/0!</v>
      </c>
      <c r="AL150" s="144"/>
      <c r="AM150" s="145" t="e">
        <f t="shared" ref="AM150" si="269">AK150-AL150</f>
        <v>#DIV/0!</v>
      </c>
      <c r="AN150" s="143" t="e">
        <f>'ГСМ доставка'!$O$5</f>
        <v>#DIV/0!</v>
      </c>
      <c r="AO150" s="144"/>
      <c r="AP150" s="145" t="e">
        <f t="shared" ref="AP150" si="270">AN150-AO150</f>
        <v>#DIV/0!</v>
      </c>
      <c r="AQ150" s="210" t="e">
        <f t="shared" si="221"/>
        <v>#DIV/0!</v>
      </c>
      <c r="AR150" s="211">
        <f t="shared" si="222"/>
        <v>0</v>
      </c>
      <c r="AS150" s="212" t="e">
        <f t="shared" si="223"/>
        <v>#DIV/0!</v>
      </c>
    </row>
    <row r="151" spans="1:47" x14ac:dyDescent="0.2">
      <c r="A151" s="194" t="s">
        <v>266</v>
      </c>
      <c r="D151" s="169" t="s">
        <v>82</v>
      </c>
      <c r="E151" s="160"/>
      <c r="F151" s="126"/>
      <c r="G151" s="143" t="e">
        <f>'ГСМ доставка'!$D$6</f>
        <v>#DIV/0!</v>
      </c>
      <c r="H151" s="144"/>
      <c r="I151" s="145" t="e">
        <f>G151-H151</f>
        <v>#DIV/0!</v>
      </c>
      <c r="J151" s="143" t="e">
        <f>'ГСМ доставка'!$E$6</f>
        <v>#DIV/0!</v>
      </c>
      <c r="K151" s="144"/>
      <c r="L151" s="145" t="e">
        <f>J151-K151</f>
        <v>#DIV/0!</v>
      </c>
      <c r="M151" s="143" t="e">
        <f>'ГСМ доставка'!$F$6</f>
        <v>#DIV/0!</v>
      </c>
      <c r="N151" s="144"/>
      <c r="O151" s="145" t="e">
        <f>M151-N151</f>
        <v>#DIV/0!</v>
      </c>
      <c r="P151" s="143" t="e">
        <f>'ГСМ доставка'!$G$6</f>
        <v>#DIV/0!</v>
      </c>
      <c r="Q151" s="144"/>
      <c r="R151" s="145" t="e">
        <f>P151-Q151</f>
        <v>#DIV/0!</v>
      </c>
      <c r="S151" s="143" t="e">
        <f>'ГСМ доставка'!$H$6</f>
        <v>#DIV/0!</v>
      </c>
      <c r="T151" s="144"/>
      <c r="U151" s="145" t="e">
        <f>S151-T151</f>
        <v>#DIV/0!</v>
      </c>
      <c r="V151" s="143" t="e">
        <f>'ГСМ доставка'!$I$6</f>
        <v>#DIV/0!</v>
      </c>
      <c r="W151" s="144"/>
      <c r="X151" s="145" t="e">
        <f>V151-W151</f>
        <v>#DIV/0!</v>
      </c>
      <c r="Y151" s="143" t="e">
        <f>'ГСМ доставка'!$J$6</f>
        <v>#DIV/0!</v>
      </c>
      <c r="Z151" s="144"/>
      <c r="AA151" s="145" t="e">
        <f>Y151-Z151</f>
        <v>#DIV/0!</v>
      </c>
      <c r="AB151" s="143" t="e">
        <f>'ГСМ доставка'!$K$6</f>
        <v>#DIV/0!</v>
      </c>
      <c r="AC151" s="144"/>
      <c r="AD151" s="145" t="e">
        <f>AB151-AC151</f>
        <v>#DIV/0!</v>
      </c>
      <c r="AE151" s="143" t="e">
        <f>'ГСМ доставка'!$L$6</f>
        <v>#DIV/0!</v>
      </c>
      <c r="AF151" s="144"/>
      <c r="AG151" s="145" t="e">
        <f>AE151-AF151</f>
        <v>#DIV/0!</v>
      </c>
      <c r="AH151" s="143" t="e">
        <f>'ГСМ доставка'!$M$6</f>
        <v>#DIV/0!</v>
      </c>
      <c r="AI151" s="144"/>
      <c r="AJ151" s="145" t="e">
        <f>AH151-AI151</f>
        <v>#DIV/0!</v>
      </c>
      <c r="AK151" s="143" t="e">
        <f>'ГСМ доставка'!$M$6</f>
        <v>#DIV/0!</v>
      </c>
      <c r="AL151" s="144"/>
      <c r="AM151" s="145" t="e">
        <f>AK151-AL151</f>
        <v>#DIV/0!</v>
      </c>
      <c r="AN151" s="143" t="e">
        <f>'ГСМ доставка'!$O$6</f>
        <v>#DIV/0!</v>
      </c>
      <c r="AO151" s="144"/>
      <c r="AP151" s="145" t="e">
        <f>AN151-AO151</f>
        <v>#DIV/0!</v>
      </c>
      <c r="AQ151" s="210" t="e">
        <f t="shared" si="221"/>
        <v>#DIV/0!</v>
      </c>
      <c r="AR151" s="211">
        <f t="shared" si="222"/>
        <v>0</v>
      </c>
      <c r="AS151" s="212" t="e">
        <f t="shared" si="223"/>
        <v>#DIV/0!</v>
      </c>
    </row>
    <row r="152" spans="1:47" x14ac:dyDescent="0.2">
      <c r="A152" s="194" t="s">
        <v>262</v>
      </c>
      <c r="C152" s="154"/>
      <c r="D152" s="169" t="s">
        <v>83</v>
      </c>
      <c r="E152" s="160"/>
      <c r="F152" s="126"/>
      <c r="G152" s="143"/>
      <c r="H152" s="144"/>
      <c r="I152" s="145">
        <f t="shared" si="161"/>
        <v>0</v>
      </c>
      <c r="J152" s="143"/>
      <c r="K152" s="144"/>
      <c r="L152" s="145">
        <f t="shared" si="162"/>
        <v>0</v>
      </c>
      <c r="M152" s="143"/>
      <c r="N152" s="144"/>
      <c r="O152" s="145">
        <f t="shared" si="163"/>
        <v>0</v>
      </c>
      <c r="P152" s="143"/>
      <c r="Q152" s="144"/>
      <c r="R152" s="145">
        <f t="shared" si="164"/>
        <v>0</v>
      </c>
      <c r="S152" s="143"/>
      <c r="T152" s="144"/>
      <c r="U152" s="145">
        <f t="shared" si="165"/>
        <v>0</v>
      </c>
      <c r="V152" s="143"/>
      <c r="W152" s="144"/>
      <c r="X152" s="145">
        <f t="shared" si="166"/>
        <v>0</v>
      </c>
      <c r="Y152" s="143"/>
      <c r="Z152" s="144"/>
      <c r="AA152" s="145">
        <f t="shared" si="167"/>
        <v>0</v>
      </c>
      <c r="AB152" s="143"/>
      <c r="AC152" s="144"/>
      <c r="AD152" s="145">
        <f t="shared" si="168"/>
        <v>0</v>
      </c>
      <c r="AE152" s="143"/>
      <c r="AF152" s="144"/>
      <c r="AG152" s="145">
        <f t="shared" si="169"/>
        <v>0</v>
      </c>
      <c r="AH152" s="143"/>
      <c r="AI152" s="144"/>
      <c r="AJ152" s="145">
        <f t="shared" si="170"/>
        <v>0</v>
      </c>
      <c r="AK152" s="143"/>
      <c r="AL152" s="144"/>
      <c r="AM152" s="145">
        <f t="shared" si="171"/>
        <v>0</v>
      </c>
      <c r="AN152" s="143"/>
      <c r="AO152" s="144"/>
      <c r="AP152" s="145">
        <f t="shared" si="172"/>
        <v>0</v>
      </c>
      <c r="AQ152" s="210">
        <f t="shared" si="221"/>
        <v>0</v>
      </c>
      <c r="AR152" s="211">
        <f t="shared" si="222"/>
        <v>0</v>
      </c>
      <c r="AS152" s="212">
        <f t="shared" si="223"/>
        <v>0</v>
      </c>
    </row>
    <row r="153" spans="1:47" x14ac:dyDescent="0.2">
      <c r="A153" s="194" t="s">
        <v>262</v>
      </c>
      <c r="D153" s="169" t="s">
        <v>127</v>
      </c>
      <c r="E153" s="160"/>
      <c r="F153" s="126"/>
      <c r="G153" s="143">
        <f>'Прочие расходы '!$G153</f>
        <v>0</v>
      </c>
      <c r="H153" s="144"/>
      <c r="I153" s="145">
        <f t="shared" ref="I153" si="271">H153-G153</f>
        <v>0</v>
      </c>
      <c r="J153" s="143">
        <f>'Прочие расходы '!$J153</f>
        <v>0</v>
      </c>
      <c r="K153" s="144"/>
      <c r="L153" s="145">
        <f t="shared" ref="L153" si="272">K153-J153</f>
        <v>0</v>
      </c>
      <c r="M153" s="143">
        <f>'Прочие расходы '!$M153</f>
        <v>0</v>
      </c>
      <c r="N153" s="144"/>
      <c r="O153" s="145">
        <f t="shared" ref="O153" si="273">N153-M153</f>
        <v>0</v>
      </c>
      <c r="P153" s="143">
        <f>'Прочие расходы '!$P153</f>
        <v>0</v>
      </c>
      <c r="Q153" s="144"/>
      <c r="R153" s="145">
        <f t="shared" ref="R153" si="274">Q153-P153</f>
        <v>0</v>
      </c>
      <c r="S153" s="143">
        <f>'Прочие расходы '!$S153</f>
        <v>0</v>
      </c>
      <c r="T153" s="144"/>
      <c r="U153" s="145">
        <f t="shared" ref="U153" si="275">T153-S153</f>
        <v>0</v>
      </c>
      <c r="V153" s="143">
        <f>'Прочие расходы '!$V153</f>
        <v>0</v>
      </c>
      <c r="W153" s="144"/>
      <c r="X153" s="145">
        <f t="shared" ref="X153" si="276">W153-V153</f>
        <v>0</v>
      </c>
      <c r="Y153" s="143">
        <f>'Прочие расходы '!$Y153</f>
        <v>0</v>
      </c>
      <c r="Z153" s="144"/>
      <c r="AA153" s="145">
        <f t="shared" ref="AA153" si="277">Z153-Y153</f>
        <v>0</v>
      </c>
      <c r="AB153" s="143">
        <f>'Прочие расходы '!$AB153</f>
        <v>0</v>
      </c>
      <c r="AC153" s="144"/>
      <c r="AD153" s="145">
        <f t="shared" ref="AD153" si="278">AC153-AB153</f>
        <v>0</v>
      </c>
      <c r="AE153" s="143">
        <f>'Прочие расходы '!$AE153</f>
        <v>0</v>
      </c>
      <c r="AF153" s="144"/>
      <c r="AG153" s="145">
        <f t="shared" ref="AG153" si="279">AF153-AE153</f>
        <v>0</v>
      </c>
      <c r="AH153" s="143">
        <f>'Прочие расходы '!$AH153</f>
        <v>0</v>
      </c>
      <c r="AI153" s="144"/>
      <c r="AJ153" s="145">
        <f t="shared" ref="AJ153" si="280">AI153-AH153</f>
        <v>0</v>
      </c>
      <c r="AK153" s="143">
        <f>'Прочие расходы '!$AK153</f>
        <v>0</v>
      </c>
      <c r="AL153" s="144"/>
      <c r="AM153" s="145">
        <f t="shared" ref="AM153" si="281">AL153-AK153</f>
        <v>0</v>
      </c>
      <c r="AN153" s="143">
        <f>'Прочие расходы '!$AN153</f>
        <v>10</v>
      </c>
      <c r="AO153" s="144"/>
      <c r="AP153" s="145">
        <f t="shared" ref="AP153" si="282">AO153-AN153</f>
        <v>-10</v>
      </c>
      <c r="AQ153" s="210">
        <f t="shared" si="221"/>
        <v>10</v>
      </c>
      <c r="AR153" s="211">
        <f t="shared" si="222"/>
        <v>0</v>
      </c>
      <c r="AS153" s="212">
        <f t="shared" si="223"/>
        <v>-10</v>
      </c>
    </row>
    <row r="154" spans="1:47" s="146" customFormat="1" x14ac:dyDescent="0.2">
      <c r="A154" s="197"/>
      <c r="C154" s="146" t="s">
        <v>129</v>
      </c>
      <c r="D154" s="162"/>
      <c r="E154" s="167"/>
      <c r="F154" s="161"/>
      <c r="G154" s="165" t="e">
        <f>G155+G156+G157+G158+G159</f>
        <v>#DIV/0!</v>
      </c>
      <c r="H154" s="166">
        <f>H155+H156+H157+H158+H159</f>
        <v>0</v>
      </c>
      <c r="I154" s="137" t="e">
        <f t="shared" si="161"/>
        <v>#DIV/0!</v>
      </c>
      <c r="J154" s="165" t="e">
        <f>J155+J156+J157+J158+J159</f>
        <v>#DIV/0!</v>
      </c>
      <c r="K154" s="166">
        <f>K155+K156+K157+K158+K159</f>
        <v>0</v>
      </c>
      <c r="L154" s="137" t="e">
        <f t="shared" si="162"/>
        <v>#DIV/0!</v>
      </c>
      <c r="M154" s="165" t="e">
        <f>M155+M156+M157+M158+M159</f>
        <v>#DIV/0!</v>
      </c>
      <c r="N154" s="166">
        <f>N155+N156+N157+N158+N159</f>
        <v>0</v>
      </c>
      <c r="O154" s="137" t="e">
        <f t="shared" si="163"/>
        <v>#DIV/0!</v>
      </c>
      <c r="P154" s="165" t="e">
        <f>P155+P156+P157+P158+P159</f>
        <v>#DIV/0!</v>
      </c>
      <c r="Q154" s="166">
        <f>Q155+Q156+Q157+Q158+Q159</f>
        <v>0</v>
      </c>
      <c r="R154" s="137" t="e">
        <f t="shared" si="164"/>
        <v>#DIV/0!</v>
      </c>
      <c r="S154" s="165" t="e">
        <f>S155+S156+S157+S158+S159</f>
        <v>#DIV/0!</v>
      </c>
      <c r="T154" s="166">
        <f>T155+T156+T157+T158+T159</f>
        <v>0</v>
      </c>
      <c r="U154" s="137" t="e">
        <f t="shared" si="165"/>
        <v>#DIV/0!</v>
      </c>
      <c r="V154" s="165" t="e">
        <f>V155+V156+V157+V158+V159</f>
        <v>#DIV/0!</v>
      </c>
      <c r="W154" s="166">
        <f>W155+W156+W157+W158+W159</f>
        <v>0</v>
      </c>
      <c r="X154" s="137" t="e">
        <f t="shared" si="166"/>
        <v>#DIV/0!</v>
      </c>
      <c r="Y154" s="165" t="e">
        <f>Y155+Y156+Y157+Y158+Y159</f>
        <v>#DIV/0!</v>
      </c>
      <c r="Z154" s="166">
        <f>Z155+Z156+Z157+Z158+Z159</f>
        <v>0</v>
      </c>
      <c r="AA154" s="137" t="e">
        <f t="shared" si="167"/>
        <v>#DIV/0!</v>
      </c>
      <c r="AB154" s="165" t="e">
        <f>AB155+AB156+AB157+AB158+AB159</f>
        <v>#DIV/0!</v>
      </c>
      <c r="AC154" s="166">
        <f>AC155+AC156+AC157+AC158+AC159</f>
        <v>0</v>
      </c>
      <c r="AD154" s="137" t="e">
        <f t="shared" si="168"/>
        <v>#DIV/0!</v>
      </c>
      <c r="AE154" s="165" t="e">
        <f>AE155+AE156+AE157+AE158+AE159</f>
        <v>#DIV/0!</v>
      </c>
      <c r="AF154" s="166">
        <f>AF155+AF156+AF157+AF158+AF159</f>
        <v>0</v>
      </c>
      <c r="AG154" s="137" t="e">
        <f t="shared" si="169"/>
        <v>#DIV/0!</v>
      </c>
      <c r="AH154" s="165" t="e">
        <f>AH155+AH156+AH157+AH158+AH159</f>
        <v>#DIV/0!</v>
      </c>
      <c r="AI154" s="166">
        <f>AI155+AI156+AI157+AI158+AI159</f>
        <v>0</v>
      </c>
      <c r="AJ154" s="137" t="e">
        <f t="shared" si="170"/>
        <v>#DIV/0!</v>
      </c>
      <c r="AK154" s="165" t="e">
        <f>AK155+AK156+AK157+AK158+AK159</f>
        <v>#DIV/0!</v>
      </c>
      <c r="AL154" s="166">
        <f>AL155+AL156+AL157+AL158+AL159</f>
        <v>0</v>
      </c>
      <c r="AM154" s="137" t="e">
        <f t="shared" si="171"/>
        <v>#DIV/0!</v>
      </c>
      <c r="AN154" s="165" t="e">
        <f>AN155+AN156+AN157+AN158+AN159</f>
        <v>#DIV/0!</v>
      </c>
      <c r="AO154" s="166">
        <f>AO155+AO156+AO157+AO158+AO159</f>
        <v>0</v>
      </c>
      <c r="AP154" s="137" t="e">
        <f t="shared" si="172"/>
        <v>#DIV/0!</v>
      </c>
      <c r="AQ154" s="207" t="e">
        <f t="shared" si="221"/>
        <v>#DIV/0!</v>
      </c>
      <c r="AR154" s="208">
        <f t="shared" si="222"/>
        <v>0</v>
      </c>
      <c r="AS154" s="209" t="e">
        <f t="shared" si="223"/>
        <v>#DIV/0!</v>
      </c>
      <c r="AU154" s="326"/>
    </row>
    <row r="155" spans="1:47" x14ac:dyDescent="0.2">
      <c r="A155" s="194" t="s">
        <v>262</v>
      </c>
      <c r="D155" s="124" t="s">
        <v>80</v>
      </c>
      <c r="E155" s="160"/>
      <c r="F155" s="126"/>
      <c r="G155" s="143">
        <f>'Прочие расходы '!$G155</f>
        <v>0</v>
      </c>
      <c r="H155" s="144"/>
      <c r="I155" s="145">
        <f t="shared" ref="I155" si="283">H155-G155</f>
        <v>0</v>
      </c>
      <c r="J155" s="143">
        <f>'Прочие расходы '!$J155</f>
        <v>0</v>
      </c>
      <c r="K155" s="144"/>
      <c r="L155" s="145">
        <f t="shared" ref="L155" si="284">K155-J155</f>
        <v>0</v>
      </c>
      <c r="M155" s="143">
        <f>'Прочие расходы '!$M155</f>
        <v>0</v>
      </c>
      <c r="N155" s="144"/>
      <c r="O155" s="145">
        <f t="shared" ref="O155" si="285">N155-M155</f>
        <v>0</v>
      </c>
      <c r="P155" s="143">
        <f>'Прочие расходы '!$P155</f>
        <v>0</v>
      </c>
      <c r="Q155" s="144"/>
      <c r="R155" s="145">
        <f t="shared" ref="R155" si="286">Q155-P155</f>
        <v>0</v>
      </c>
      <c r="S155" s="143">
        <f>'Прочие расходы '!$S155</f>
        <v>0</v>
      </c>
      <c r="T155" s="144"/>
      <c r="U155" s="145">
        <f t="shared" ref="U155" si="287">T155-S155</f>
        <v>0</v>
      </c>
      <c r="V155" s="143">
        <f>'Прочие расходы '!$V155</f>
        <v>0</v>
      </c>
      <c r="W155" s="144"/>
      <c r="X155" s="145">
        <f t="shared" ref="X155" si="288">W155-V155</f>
        <v>0</v>
      </c>
      <c r="Y155" s="143">
        <f>'Прочие расходы '!$Y155</f>
        <v>0</v>
      </c>
      <c r="Z155" s="144"/>
      <c r="AA155" s="145">
        <f t="shared" ref="AA155" si="289">Z155-Y155</f>
        <v>0</v>
      </c>
      <c r="AB155" s="143">
        <f>'Прочие расходы '!$AB155</f>
        <v>0</v>
      </c>
      <c r="AC155" s="144"/>
      <c r="AD155" s="145">
        <f t="shared" ref="AD155" si="290">AC155-AB155</f>
        <v>0</v>
      </c>
      <c r="AE155" s="143">
        <f>'Прочие расходы '!$AE155</f>
        <v>0</v>
      </c>
      <c r="AF155" s="144"/>
      <c r="AG155" s="145">
        <f t="shared" ref="AG155" si="291">AF155-AE155</f>
        <v>0</v>
      </c>
      <c r="AH155" s="143">
        <f>'Прочие расходы '!$AH155</f>
        <v>0</v>
      </c>
      <c r="AI155" s="144"/>
      <c r="AJ155" s="145">
        <f t="shared" ref="AJ155" si="292">AI155-AH155</f>
        <v>0</v>
      </c>
      <c r="AK155" s="143">
        <f>'Прочие расходы '!$AK155</f>
        <v>0</v>
      </c>
      <c r="AL155" s="144"/>
      <c r="AM155" s="145">
        <f t="shared" ref="AM155" si="293">AL155-AK155</f>
        <v>0</v>
      </c>
      <c r="AN155" s="143">
        <f>'Прочие расходы '!$AN155</f>
        <v>0</v>
      </c>
      <c r="AO155" s="144"/>
      <c r="AP155" s="145">
        <f t="shared" ref="AP155" si="294">AO155-AN155</f>
        <v>0</v>
      </c>
      <c r="AQ155" s="210">
        <f t="shared" si="221"/>
        <v>0</v>
      </c>
      <c r="AR155" s="211">
        <f t="shared" si="222"/>
        <v>0</v>
      </c>
      <c r="AS155" s="212">
        <f t="shared" si="223"/>
        <v>0</v>
      </c>
    </row>
    <row r="156" spans="1:47" x14ac:dyDescent="0.2">
      <c r="A156" s="194" t="s">
        <v>267</v>
      </c>
      <c r="D156" s="160" t="s">
        <v>81</v>
      </c>
      <c r="E156" s="160"/>
      <c r="F156" s="126"/>
      <c r="G156" s="143" t="e">
        <f>'ГСМ торговые'!$D$5</f>
        <v>#DIV/0!</v>
      </c>
      <c r="H156" s="144"/>
      <c r="I156" s="145" t="e">
        <f t="shared" si="161"/>
        <v>#DIV/0!</v>
      </c>
      <c r="J156" s="143" t="e">
        <f>'ГСМ торговые'!$E$5</f>
        <v>#DIV/0!</v>
      </c>
      <c r="K156" s="144"/>
      <c r="L156" s="145" t="e">
        <f t="shared" si="162"/>
        <v>#DIV/0!</v>
      </c>
      <c r="M156" s="143" t="e">
        <f>'ГСМ торговые'!$F$5</f>
        <v>#DIV/0!</v>
      </c>
      <c r="N156" s="144"/>
      <c r="O156" s="145" t="e">
        <f t="shared" si="163"/>
        <v>#DIV/0!</v>
      </c>
      <c r="P156" s="143" t="e">
        <f>'ГСМ торговые'!$G$5</f>
        <v>#DIV/0!</v>
      </c>
      <c r="Q156" s="144"/>
      <c r="R156" s="145" t="e">
        <f t="shared" si="164"/>
        <v>#DIV/0!</v>
      </c>
      <c r="S156" s="143" t="e">
        <f>'ГСМ торговые'!$H$5</f>
        <v>#DIV/0!</v>
      </c>
      <c r="T156" s="144"/>
      <c r="U156" s="145" t="e">
        <f t="shared" si="165"/>
        <v>#DIV/0!</v>
      </c>
      <c r="V156" s="143" t="e">
        <f>'ГСМ торговые'!$I$5</f>
        <v>#DIV/0!</v>
      </c>
      <c r="W156" s="144"/>
      <c r="X156" s="145" t="e">
        <f t="shared" si="166"/>
        <v>#DIV/0!</v>
      </c>
      <c r="Y156" s="143" t="e">
        <f>'ГСМ торговые'!$J$5</f>
        <v>#DIV/0!</v>
      </c>
      <c r="Z156" s="144"/>
      <c r="AA156" s="145" t="e">
        <f t="shared" si="167"/>
        <v>#DIV/0!</v>
      </c>
      <c r="AB156" s="143" t="e">
        <f>'ГСМ торговые'!$K$5</f>
        <v>#DIV/0!</v>
      </c>
      <c r="AC156" s="144"/>
      <c r="AD156" s="145" t="e">
        <f t="shared" si="168"/>
        <v>#DIV/0!</v>
      </c>
      <c r="AE156" s="143" t="e">
        <f>'ГСМ торговые'!$L$5</f>
        <v>#DIV/0!</v>
      </c>
      <c r="AF156" s="144"/>
      <c r="AG156" s="145" t="e">
        <f t="shared" si="169"/>
        <v>#DIV/0!</v>
      </c>
      <c r="AH156" s="143" t="e">
        <f>'ГСМ торговые'!$M$5</f>
        <v>#DIV/0!</v>
      </c>
      <c r="AI156" s="144"/>
      <c r="AJ156" s="145" t="e">
        <f t="shared" si="170"/>
        <v>#DIV/0!</v>
      </c>
      <c r="AK156" s="143" t="e">
        <f>'ГСМ торговые'!$M$5</f>
        <v>#DIV/0!</v>
      </c>
      <c r="AL156" s="144"/>
      <c r="AM156" s="145" t="e">
        <f t="shared" si="171"/>
        <v>#DIV/0!</v>
      </c>
      <c r="AN156" s="143" t="e">
        <f>'ГСМ торговые'!$O$5</f>
        <v>#DIV/0!</v>
      </c>
      <c r="AO156" s="144"/>
      <c r="AP156" s="145" t="e">
        <f t="shared" si="172"/>
        <v>#DIV/0!</v>
      </c>
      <c r="AQ156" s="210" t="e">
        <f t="shared" si="221"/>
        <v>#DIV/0!</v>
      </c>
      <c r="AR156" s="211">
        <f t="shared" si="222"/>
        <v>0</v>
      </c>
      <c r="AS156" s="212" t="e">
        <f t="shared" si="223"/>
        <v>#DIV/0!</v>
      </c>
    </row>
    <row r="157" spans="1:47" x14ac:dyDescent="0.2">
      <c r="A157" s="194" t="s">
        <v>267</v>
      </c>
      <c r="D157" s="160" t="s">
        <v>82</v>
      </c>
      <c r="E157" s="160"/>
      <c r="F157" s="126"/>
      <c r="G157" s="143" t="e">
        <f>'ГСМ торговые'!$D$6</f>
        <v>#DIV/0!</v>
      </c>
      <c r="H157" s="144"/>
      <c r="I157" s="145" t="e">
        <f>G157-H157</f>
        <v>#DIV/0!</v>
      </c>
      <c r="J157" s="143" t="e">
        <f>'ГСМ торговые'!$E$6</f>
        <v>#DIV/0!</v>
      </c>
      <c r="K157" s="144"/>
      <c r="L157" s="145" t="e">
        <f>J157-K157</f>
        <v>#DIV/0!</v>
      </c>
      <c r="M157" s="143" t="e">
        <f>'ГСМ торговые'!$F$6</f>
        <v>#DIV/0!</v>
      </c>
      <c r="N157" s="144"/>
      <c r="O157" s="145" t="e">
        <f>M157-N157</f>
        <v>#DIV/0!</v>
      </c>
      <c r="P157" s="143" t="e">
        <f>'ГСМ торговые'!$G$6</f>
        <v>#DIV/0!</v>
      </c>
      <c r="Q157" s="144"/>
      <c r="R157" s="145" t="e">
        <f>P157-Q157</f>
        <v>#DIV/0!</v>
      </c>
      <c r="S157" s="143" t="e">
        <f>'ГСМ торговые'!$H$6</f>
        <v>#DIV/0!</v>
      </c>
      <c r="T157" s="144"/>
      <c r="U157" s="145" t="e">
        <f>S157-T157</f>
        <v>#DIV/0!</v>
      </c>
      <c r="V157" s="143" t="e">
        <f>'ГСМ торговые'!$I$6</f>
        <v>#DIV/0!</v>
      </c>
      <c r="W157" s="144"/>
      <c r="X157" s="145" t="e">
        <f>V157-W157</f>
        <v>#DIV/0!</v>
      </c>
      <c r="Y157" s="143" t="e">
        <f>'ГСМ торговые'!$J$6</f>
        <v>#DIV/0!</v>
      </c>
      <c r="Z157" s="144"/>
      <c r="AA157" s="145" t="e">
        <f>Y157-Z157</f>
        <v>#DIV/0!</v>
      </c>
      <c r="AB157" s="143" t="e">
        <f>'ГСМ торговые'!$K$6</f>
        <v>#DIV/0!</v>
      </c>
      <c r="AC157" s="144"/>
      <c r="AD157" s="145" t="e">
        <f>AB157-AC157</f>
        <v>#DIV/0!</v>
      </c>
      <c r="AE157" s="143" t="e">
        <f>'ГСМ торговые'!$L$6</f>
        <v>#DIV/0!</v>
      </c>
      <c r="AF157" s="144"/>
      <c r="AG157" s="145" t="e">
        <f>AE157-AF157</f>
        <v>#DIV/0!</v>
      </c>
      <c r="AH157" s="143" t="e">
        <f>'ГСМ торговые'!$M$6</f>
        <v>#DIV/0!</v>
      </c>
      <c r="AI157" s="144"/>
      <c r="AJ157" s="145" t="e">
        <f>AH157-AI157</f>
        <v>#DIV/0!</v>
      </c>
      <c r="AK157" s="143" t="e">
        <f>'ГСМ торговые'!$M$6</f>
        <v>#DIV/0!</v>
      </c>
      <c r="AL157" s="144"/>
      <c r="AM157" s="145" t="e">
        <f>AK157-AL157</f>
        <v>#DIV/0!</v>
      </c>
      <c r="AN157" s="143" t="e">
        <f>'ГСМ торговые'!$O$6</f>
        <v>#DIV/0!</v>
      </c>
      <c r="AO157" s="144"/>
      <c r="AP157" s="145" t="e">
        <f>AN157-AO157</f>
        <v>#DIV/0!</v>
      </c>
      <c r="AQ157" s="210" t="e">
        <f t="shared" si="221"/>
        <v>#DIV/0!</v>
      </c>
      <c r="AR157" s="211">
        <f t="shared" si="222"/>
        <v>0</v>
      </c>
      <c r="AS157" s="212" t="e">
        <f t="shared" si="223"/>
        <v>#DIV/0!</v>
      </c>
    </row>
    <row r="158" spans="1:47" x14ac:dyDescent="0.2">
      <c r="A158" s="194" t="s">
        <v>262</v>
      </c>
      <c r="D158" s="160" t="s">
        <v>83</v>
      </c>
      <c r="E158" s="160"/>
      <c r="F158" s="126"/>
      <c r="G158" s="143"/>
      <c r="H158" s="144"/>
      <c r="I158" s="145">
        <f t="shared" ref="I158:I206" si="295">G158-H158</f>
        <v>0</v>
      </c>
      <c r="J158" s="143"/>
      <c r="K158" s="144"/>
      <c r="L158" s="145">
        <f t="shared" ref="L158:L206" si="296">J158-K158</f>
        <v>0</v>
      </c>
      <c r="M158" s="143"/>
      <c r="N158" s="144"/>
      <c r="O158" s="145">
        <f t="shared" ref="O158:O206" si="297">M158-N158</f>
        <v>0</v>
      </c>
      <c r="P158" s="143"/>
      <c r="Q158" s="144"/>
      <c r="R158" s="145">
        <f t="shared" ref="R158:R206" si="298">P158-Q158</f>
        <v>0</v>
      </c>
      <c r="S158" s="143"/>
      <c r="T158" s="144"/>
      <c r="U158" s="145">
        <f t="shared" ref="U158:U206" si="299">S158-T158</f>
        <v>0</v>
      </c>
      <c r="V158" s="143"/>
      <c r="W158" s="144"/>
      <c r="X158" s="145">
        <f t="shared" ref="X158:X206" si="300">V158-W158</f>
        <v>0</v>
      </c>
      <c r="Y158" s="143"/>
      <c r="Z158" s="144"/>
      <c r="AA158" s="145">
        <f t="shared" ref="AA158:AA206" si="301">Y158-Z158</f>
        <v>0</v>
      </c>
      <c r="AB158" s="143"/>
      <c r="AC158" s="144"/>
      <c r="AD158" s="145">
        <f t="shared" ref="AD158:AD206" si="302">AB158-AC158</f>
        <v>0</v>
      </c>
      <c r="AE158" s="143"/>
      <c r="AF158" s="144"/>
      <c r="AG158" s="145">
        <f t="shared" ref="AG158:AG206" si="303">AE158-AF158</f>
        <v>0</v>
      </c>
      <c r="AH158" s="143"/>
      <c r="AI158" s="144"/>
      <c r="AJ158" s="145">
        <f t="shared" ref="AJ158:AJ206" si="304">AH158-AI158</f>
        <v>0</v>
      </c>
      <c r="AK158" s="143"/>
      <c r="AL158" s="144"/>
      <c r="AM158" s="145">
        <f t="shared" ref="AM158:AM206" si="305">AK158-AL158</f>
        <v>0</v>
      </c>
      <c r="AN158" s="143"/>
      <c r="AO158" s="144"/>
      <c r="AP158" s="145">
        <f t="shared" ref="AP158:AP206" si="306">AN158-AO158</f>
        <v>0</v>
      </c>
      <c r="AQ158" s="210">
        <f t="shared" si="221"/>
        <v>0</v>
      </c>
      <c r="AR158" s="211">
        <f t="shared" si="222"/>
        <v>0</v>
      </c>
      <c r="AS158" s="212">
        <f t="shared" si="223"/>
        <v>0</v>
      </c>
    </row>
    <row r="159" spans="1:47" x14ac:dyDescent="0.2">
      <c r="A159" s="194" t="s">
        <v>262</v>
      </c>
      <c r="D159" s="169" t="s">
        <v>127</v>
      </c>
      <c r="E159" s="160"/>
      <c r="F159" s="126"/>
      <c r="G159" s="143">
        <f>'Прочие расходы '!$G159</f>
        <v>0</v>
      </c>
      <c r="H159" s="144"/>
      <c r="I159" s="145">
        <f t="shared" ref="I159" si="307">H159-G159</f>
        <v>0</v>
      </c>
      <c r="J159" s="143">
        <f>'Прочие расходы '!$J159</f>
        <v>0</v>
      </c>
      <c r="K159" s="144"/>
      <c r="L159" s="145">
        <f t="shared" ref="L159" si="308">K159-J159</f>
        <v>0</v>
      </c>
      <c r="M159" s="143">
        <f>'Прочие расходы '!$M159</f>
        <v>0</v>
      </c>
      <c r="N159" s="144"/>
      <c r="O159" s="145">
        <f t="shared" ref="O159" si="309">N159-M159</f>
        <v>0</v>
      </c>
      <c r="P159" s="143">
        <f>'Прочие расходы '!$P159</f>
        <v>0</v>
      </c>
      <c r="Q159" s="144"/>
      <c r="R159" s="145">
        <f t="shared" ref="R159" si="310">Q159-P159</f>
        <v>0</v>
      </c>
      <c r="S159" s="143">
        <f>'Прочие расходы '!$S159</f>
        <v>0</v>
      </c>
      <c r="T159" s="144"/>
      <c r="U159" s="145">
        <f t="shared" ref="U159" si="311">T159-S159</f>
        <v>0</v>
      </c>
      <c r="V159" s="143">
        <f>'Прочие расходы '!$V159</f>
        <v>0</v>
      </c>
      <c r="W159" s="144"/>
      <c r="X159" s="145">
        <f t="shared" ref="X159" si="312">W159-V159</f>
        <v>0</v>
      </c>
      <c r="Y159" s="143">
        <f>'Прочие расходы '!$Y159</f>
        <v>0</v>
      </c>
      <c r="Z159" s="144"/>
      <c r="AA159" s="145">
        <f t="shared" ref="AA159" si="313">Z159-Y159</f>
        <v>0</v>
      </c>
      <c r="AB159" s="143">
        <f>'Прочие расходы '!$AB159</f>
        <v>0</v>
      </c>
      <c r="AC159" s="144"/>
      <c r="AD159" s="145">
        <f t="shared" ref="AD159" si="314">AC159-AB159</f>
        <v>0</v>
      </c>
      <c r="AE159" s="143">
        <f>'Прочие расходы '!$AE159</f>
        <v>0</v>
      </c>
      <c r="AF159" s="144"/>
      <c r="AG159" s="145">
        <f t="shared" ref="AG159" si="315">AF159-AE159</f>
        <v>0</v>
      </c>
      <c r="AH159" s="143">
        <f>'Прочие расходы '!$AH159</f>
        <v>0</v>
      </c>
      <c r="AI159" s="144"/>
      <c r="AJ159" s="145">
        <f t="shared" ref="AJ159" si="316">AI159-AH159</f>
        <v>0</v>
      </c>
      <c r="AK159" s="143">
        <f>'Прочие расходы '!$AK159</f>
        <v>0</v>
      </c>
      <c r="AL159" s="144"/>
      <c r="AM159" s="145">
        <f t="shared" ref="AM159" si="317">AL159-AK159</f>
        <v>0</v>
      </c>
      <c r="AN159" s="143">
        <f>'Прочие расходы '!$AN159</f>
        <v>0</v>
      </c>
      <c r="AO159" s="144"/>
      <c r="AP159" s="145">
        <f t="shared" ref="AP159" si="318">AO159-AN159</f>
        <v>0</v>
      </c>
      <c r="AQ159" s="210">
        <f t="shared" si="221"/>
        <v>0</v>
      </c>
      <c r="AR159" s="211">
        <f t="shared" si="222"/>
        <v>0</v>
      </c>
      <c r="AS159" s="212">
        <f t="shared" si="223"/>
        <v>0</v>
      </c>
    </row>
    <row r="160" spans="1:47" s="146" customFormat="1" x14ac:dyDescent="0.2">
      <c r="A160" s="197"/>
      <c r="C160" s="167" t="s">
        <v>130</v>
      </c>
      <c r="D160" s="167"/>
      <c r="F160" s="161"/>
      <c r="G160" s="34">
        <f>SUM(G161:G162)</f>
        <v>0</v>
      </c>
      <c r="H160" s="147">
        <f>SUM(H161:H162)</f>
        <v>0</v>
      </c>
      <c r="I160" s="137">
        <f t="shared" si="295"/>
        <v>0</v>
      </c>
      <c r="J160" s="34">
        <f>SUM(J161:J162)</f>
        <v>0</v>
      </c>
      <c r="K160" s="147">
        <f>SUM(K161:K162)</f>
        <v>0</v>
      </c>
      <c r="L160" s="137">
        <f t="shared" si="296"/>
        <v>0</v>
      </c>
      <c r="M160" s="34">
        <f>SUM(M161:M162)</f>
        <v>0</v>
      </c>
      <c r="N160" s="147">
        <f>SUM(N161:N162)</f>
        <v>0</v>
      </c>
      <c r="O160" s="137">
        <f t="shared" si="297"/>
        <v>0</v>
      </c>
      <c r="P160" s="34">
        <f>SUM(P161:P162)</f>
        <v>0</v>
      </c>
      <c r="Q160" s="147">
        <f>SUM(Q161:Q162)</f>
        <v>0</v>
      </c>
      <c r="R160" s="137">
        <f t="shared" si="298"/>
        <v>0</v>
      </c>
      <c r="S160" s="34">
        <f>SUM(S161:S162)</f>
        <v>0</v>
      </c>
      <c r="T160" s="147">
        <f>SUM(T161:T162)</f>
        <v>0</v>
      </c>
      <c r="U160" s="137">
        <f t="shared" si="299"/>
        <v>0</v>
      </c>
      <c r="V160" s="34">
        <f>SUM(V161:V162)</f>
        <v>0</v>
      </c>
      <c r="W160" s="147">
        <f>SUM(W161:W162)</f>
        <v>0</v>
      </c>
      <c r="X160" s="137">
        <f t="shared" si="300"/>
        <v>0</v>
      </c>
      <c r="Y160" s="34">
        <f>SUM(Y161:Y162)</f>
        <v>0</v>
      </c>
      <c r="Z160" s="147">
        <f>SUM(Z161:Z162)</f>
        <v>0</v>
      </c>
      <c r="AA160" s="137">
        <f t="shared" si="301"/>
        <v>0</v>
      </c>
      <c r="AB160" s="34">
        <f>SUM(AB161:AB162)</f>
        <v>0</v>
      </c>
      <c r="AC160" s="147">
        <f>SUM(AC161:AC162)</f>
        <v>0</v>
      </c>
      <c r="AD160" s="137">
        <f t="shared" si="302"/>
        <v>0</v>
      </c>
      <c r="AE160" s="34">
        <f>SUM(AE161:AE162)</f>
        <v>0</v>
      </c>
      <c r="AF160" s="147">
        <f>SUM(AF161:AF162)</f>
        <v>0</v>
      </c>
      <c r="AG160" s="137">
        <f t="shared" si="303"/>
        <v>0</v>
      </c>
      <c r="AH160" s="34">
        <f>SUM(AH161:AH162)</f>
        <v>0</v>
      </c>
      <c r="AI160" s="147">
        <f>SUM(AI161:AI162)</f>
        <v>0</v>
      </c>
      <c r="AJ160" s="137">
        <f t="shared" si="304"/>
        <v>0</v>
      </c>
      <c r="AK160" s="34">
        <f>SUM(AK161:AK162)</f>
        <v>0</v>
      </c>
      <c r="AL160" s="147">
        <f>SUM(AL161:AL162)</f>
        <v>0</v>
      </c>
      <c r="AM160" s="137">
        <f t="shared" si="305"/>
        <v>0</v>
      </c>
      <c r="AN160" s="34">
        <f>SUM(AN161:AN162)</f>
        <v>0</v>
      </c>
      <c r="AO160" s="147">
        <f>SUM(AO161:AO162)</f>
        <v>0</v>
      </c>
      <c r="AP160" s="137">
        <f t="shared" si="306"/>
        <v>0</v>
      </c>
      <c r="AQ160" s="207">
        <f t="shared" si="221"/>
        <v>0</v>
      </c>
      <c r="AR160" s="208">
        <f t="shared" si="222"/>
        <v>0</v>
      </c>
      <c r="AS160" s="209">
        <f t="shared" si="223"/>
        <v>0</v>
      </c>
      <c r="AU160" s="326"/>
    </row>
    <row r="161" spans="1:47" x14ac:dyDescent="0.2">
      <c r="A161" s="194" t="s">
        <v>262</v>
      </c>
      <c r="D161" s="160" t="s">
        <v>131</v>
      </c>
      <c r="F161" s="126"/>
      <c r="G161" s="143">
        <f>'Прочие расходы '!$G161</f>
        <v>0</v>
      </c>
      <c r="H161" s="144"/>
      <c r="I161" s="145">
        <f t="shared" ref="I161" si="319">H161-G161</f>
        <v>0</v>
      </c>
      <c r="J161" s="143">
        <f>'Прочие расходы '!$J161</f>
        <v>0</v>
      </c>
      <c r="K161" s="144"/>
      <c r="L161" s="145">
        <f t="shared" ref="L161" si="320">K161-J161</f>
        <v>0</v>
      </c>
      <c r="M161" s="143">
        <f>'Прочие расходы '!$M161</f>
        <v>0</v>
      </c>
      <c r="N161" s="144"/>
      <c r="O161" s="145">
        <f t="shared" ref="O161" si="321">N161-M161</f>
        <v>0</v>
      </c>
      <c r="P161" s="143">
        <f>'Прочие расходы '!$P161</f>
        <v>0</v>
      </c>
      <c r="Q161" s="144"/>
      <c r="R161" s="145">
        <f t="shared" ref="R161" si="322">Q161-P161</f>
        <v>0</v>
      </c>
      <c r="S161" s="143">
        <f>'Прочие расходы '!$S161</f>
        <v>0</v>
      </c>
      <c r="T161" s="144"/>
      <c r="U161" s="145">
        <f t="shared" ref="U161" si="323">T161-S161</f>
        <v>0</v>
      </c>
      <c r="V161" s="143">
        <f>'Прочие расходы '!$V161</f>
        <v>0</v>
      </c>
      <c r="W161" s="144"/>
      <c r="X161" s="145">
        <f t="shared" ref="X161" si="324">W161-V161</f>
        <v>0</v>
      </c>
      <c r="Y161" s="143">
        <f>'Прочие расходы '!$Y161</f>
        <v>0</v>
      </c>
      <c r="Z161" s="144"/>
      <c r="AA161" s="145">
        <f t="shared" ref="AA161" si="325">Z161-Y161</f>
        <v>0</v>
      </c>
      <c r="AB161" s="143">
        <f>'Прочие расходы '!$AB161</f>
        <v>0</v>
      </c>
      <c r="AC161" s="144"/>
      <c r="AD161" s="145">
        <f t="shared" ref="AD161" si="326">AC161-AB161</f>
        <v>0</v>
      </c>
      <c r="AE161" s="143">
        <f>'Прочие расходы '!$AE161</f>
        <v>0</v>
      </c>
      <c r="AF161" s="144"/>
      <c r="AG161" s="145">
        <f t="shared" ref="AG161" si="327">AF161-AE161</f>
        <v>0</v>
      </c>
      <c r="AH161" s="143">
        <f>'Прочие расходы '!$AH161</f>
        <v>0</v>
      </c>
      <c r="AI161" s="144"/>
      <c r="AJ161" s="145">
        <f t="shared" ref="AJ161" si="328">AI161-AH161</f>
        <v>0</v>
      </c>
      <c r="AK161" s="143">
        <f>'Прочие расходы '!$AK161</f>
        <v>0</v>
      </c>
      <c r="AL161" s="144"/>
      <c r="AM161" s="145">
        <f t="shared" ref="AM161" si="329">AL161-AK161</f>
        <v>0</v>
      </c>
      <c r="AN161" s="143">
        <f>'Прочие расходы '!$AN161</f>
        <v>0</v>
      </c>
      <c r="AO161" s="144"/>
      <c r="AP161" s="145">
        <f t="shared" ref="AP161" si="330">AO161-AN161</f>
        <v>0</v>
      </c>
      <c r="AQ161" s="210">
        <f t="shared" si="221"/>
        <v>0</v>
      </c>
      <c r="AR161" s="211">
        <f t="shared" si="222"/>
        <v>0</v>
      </c>
      <c r="AS161" s="212">
        <f t="shared" si="223"/>
        <v>0</v>
      </c>
    </row>
    <row r="162" spans="1:47" x14ac:dyDescent="0.2">
      <c r="A162" s="194" t="s">
        <v>262</v>
      </c>
      <c r="C162" s="173"/>
      <c r="D162" s="160" t="s">
        <v>132</v>
      </c>
      <c r="F162" s="126"/>
      <c r="G162" s="143"/>
      <c r="H162" s="144"/>
      <c r="I162" s="145">
        <f t="shared" si="295"/>
        <v>0</v>
      </c>
      <c r="J162" s="143"/>
      <c r="K162" s="144"/>
      <c r="L162" s="145">
        <f t="shared" si="296"/>
        <v>0</v>
      </c>
      <c r="M162" s="143"/>
      <c r="N162" s="144"/>
      <c r="O162" s="145">
        <f t="shared" si="297"/>
        <v>0</v>
      </c>
      <c r="P162" s="143"/>
      <c r="Q162" s="144"/>
      <c r="R162" s="145">
        <f t="shared" si="298"/>
        <v>0</v>
      </c>
      <c r="S162" s="143"/>
      <c r="T162" s="144"/>
      <c r="U162" s="145">
        <f t="shared" si="299"/>
        <v>0</v>
      </c>
      <c r="V162" s="143"/>
      <c r="W162" s="144"/>
      <c r="X162" s="145">
        <f t="shared" si="300"/>
        <v>0</v>
      </c>
      <c r="Y162" s="143"/>
      <c r="Z162" s="144"/>
      <c r="AA162" s="145">
        <f t="shared" si="301"/>
        <v>0</v>
      </c>
      <c r="AB162" s="143"/>
      <c r="AC162" s="144"/>
      <c r="AD162" s="145">
        <f t="shared" si="302"/>
        <v>0</v>
      </c>
      <c r="AE162" s="143"/>
      <c r="AF162" s="144"/>
      <c r="AG162" s="145">
        <f t="shared" si="303"/>
        <v>0</v>
      </c>
      <c r="AH162" s="143"/>
      <c r="AI162" s="144"/>
      <c r="AJ162" s="145">
        <f t="shared" si="304"/>
        <v>0</v>
      </c>
      <c r="AK162" s="143"/>
      <c r="AL162" s="144"/>
      <c r="AM162" s="145">
        <f t="shared" si="305"/>
        <v>0</v>
      </c>
      <c r="AN162" s="143"/>
      <c r="AO162" s="144"/>
      <c r="AP162" s="145">
        <f t="shared" si="306"/>
        <v>0</v>
      </c>
      <c r="AQ162" s="210">
        <f t="shared" si="221"/>
        <v>0</v>
      </c>
      <c r="AR162" s="211">
        <f t="shared" si="222"/>
        <v>0</v>
      </c>
      <c r="AS162" s="212">
        <f t="shared" si="223"/>
        <v>0</v>
      </c>
    </row>
    <row r="163" spans="1:47" s="146" customFormat="1" x14ac:dyDescent="0.2">
      <c r="A163" s="197"/>
      <c r="C163" s="167" t="s">
        <v>133</v>
      </c>
      <c r="F163" s="161"/>
      <c r="G163" s="34">
        <f>SUM(G164:G168)</f>
        <v>0</v>
      </c>
      <c r="H163" s="147">
        <f>SUM(H164:H168)</f>
        <v>0</v>
      </c>
      <c r="I163" s="137">
        <f t="shared" si="295"/>
        <v>0</v>
      </c>
      <c r="J163" s="34">
        <f>SUM(J164:J168)</f>
        <v>0</v>
      </c>
      <c r="K163" s="147">
        <f>SUM(K164:K168)</f>
        <v>0</v>
      </c>
      <c r="L163" s="137">
        <f t="shared" si="296"/>
        <v>0</v>
      </c>
      <c r="M163" s="34">
        <f>SUM(M164:M168)</f>
        <v>0</v>
      </c>
      <c r="N163" s="147">
        <f>SUM(N164:N168)</f>
        <v>0</v>
      </c>
      <c r="O163" s="137">
        <f t="shared" si="297"/>
        <v>0</v>
      </c>
      <c r="P163" s="34">
        <f>SUM(P164:P168)</f>
        <v>0</v>
      </c>
      <c r="Q163" s="147">
        <f>SUM(Q164:Q168)</f>
        <v>0</v>
      </c>
      <c r="R163" s="137">
        <f t="shared" si="298"/>
        <v>0</v>
      </c>
      <c r="S163" s="34">
        <f>SUM(S164:S168)</f>
        <v>0</v>
      </c>
      <c r="T163" s="147">
        <f>SUM(T164:T168)</f>
        <v>0</v>
      </c>
      <c r="U163" s="137">
        <f t="shared" si="299"/>
        <v>0</v>
      </c>
      <c r="V163" s="34">
        <f>SUM(V164:V168)</f>
        <v>0</v>
      </c>
      <c r="W163" s="147">
        <f>SUM(W164:W168)</f>
        <v>0</v>
      </c>
      <c r="X163" s="137">
        <f t="shared" si="300"/>
        <v>0</v>
      </c>
      <c r="Y163" s="34">
        <f>SUM(Y164:Y168)</f>
        <v>0</v>
      </c>
      <c r="Z163" s="147">
        <f>SUM(Z164:Z168)</f>
        <v>0</v>
      </c>
      <c r="AA163" s="137">
        <f t="shared" si="301"/>
        <v>0</v>
      </c>
      <c r="AB163" s="34" t="e">
        <f>SUM(AB164:AB168)</f>
        <v>#DIV/0!</v>
      </c>
      <c r="AC163" s="147">
        <f>SUM(AC164:AC168)</f>
        <v>0</v>
      </c>
      <c r="AD163" s="137" t="e">
        <f t="shared" si="302"/>
        <v>#DIV/0!</v>
      </c>
      <c r="AE163" s="34" t="e">
        <f>SUM(AE164:AE168)</f>
        <v>#DIV/0!</v>
      </c>
      <c r="AF163" s="147">
        <f>SUM(AF164:AF168)</f>
        <v>0</v>
      </c>
      <c r="AG163" s="137" t="e">
        <f t="shared" si="303"/>
        <v>#DIV/0!</v>
      </c>
      <c r="AH163" s="34" t="e">
        <f>SUM(AH164:AH168)</f>
        <v>#DIV/0!</v>
      </c>
      <c r="AI163" s="147">
        <f>SUM(AI164:AI168)</f>
        <v>0</v>
      </c>
      <c r="AJ163" s="137" t="e">
        <f t="shared" si="304"/>
        <v>#DIV/0!</v>
      </c>
      <c r="AK163" s="34">
        <f>SUM(AK164:AK168)</f>
        <v>0</v>
      </c>
      <c r="AL163" s="147">
        <f>SUM(AL164:AL168)</f>
        <v>0</v>
      </c>
      <c r="AM163" s="137">
        <f t="shared" si="305"/>
        <v>0</v>
      </c>
      <c r="AN163" s="34">
        <f>SUM(AN164:AN168)</f>
        <v>0</v>
      </c>
      <c r="AO163" s="147">
        <f>SUM(AO164:AO168)</f>
        <v>0</v>
      </c>
      <c r="AP163" s="137">
        <f t="shared" si="306"/>
        <v>0</v>
      </c>
      <c r="AQ163" s="207" t="e">
        <f t="shared" si="221"/>
        <v>#DIV/0!</v>
      </c>
      <c r="AR163" s="208">
        <f t="shared" si="222"/>
        <v>0</v>
      </c>
      <c r="AS163" s="209" t="e">
        <f t="shared" si="223"/>
        <v>#DIV/0!</v>
      </c>
      <c r="AU163" s="326"/>
    </row>
    <row r="164" spans="1:47" x14ac:dyDescent="0.2">
      <c r="A164" s="194" t="s">
        <v>262</v>
      </c>
      <c r="C164" s="160"/>
      <c r="D164" s="124" t="s">
        <v>134</v>
      </c>
      <c r="F164" s="126"/>
      <c r="G164" s="143">
        <f>'Прочие расходы '!$G164</f>
        <v>0</v>
      </c>
      <c r="H164" s="144"/>
      <c r="I164" s="145">
        <f t="shared" ref="I164:I166" si="331">H164-G164</f>
        <v>0</v>
      </c>
      <c r="J164" s="143">
        <f>'Прочие расходы '!$J164</f>
        <v>0</v>
      </c>
      <c r="K164" s="144"/>
      <c r="L164" s="145">
        <f t="shared" ref="L164:L166" si="332">K164-J164</f>
        <v>0</v>
      </c>
      <c r="M164" s="143">
        <f>'Прочие расходы '!$M164</f>
        <v>0</v>
      </c>
      <c r="N164" s="144"/>
      <c r="O164" s="145">
        <f t="shared" ref="O164:O166" si="333">N164-M164</f>
        <v>0</v>
      </c>
      <c r="P164" s="143">
        <f>'Прочие расходы '!$P164</f>
        <v>0</v>
      </c>
      <c r="Q164" s="144"/>
      <c r="R164" s="145">
        <f t="shared" ref="R164:R166" si="334">Q164-P164</f>
        <v>0</v>
      </c>
      <c r="S164" s="143">
        <f>'Прочие расходы '!$S164</f>
        <v>0</v>
      </c>
      <c r="T164" s="144"/>
      <c r="U164" s="145">
        <f t="shared" ref="U164:U166" si="335">T164-S164</f>
        <v>0</v>
      </c>
      <c r="V164" s="143">
        <f>'Прочие расходы '!$V164</f>
        <v>0</v>
      </c>
      <c r="W164" s="144"/>
      <c r="X164" s="145">
        <f t="shared" ref="X164:X166" si="336">W164-V164</f>
        <v>0</v>
      </c>
      <c r="Y164" s="143">
        <f>'Прочие расходы '!$Y164</f>
        <v>0</v>
      </c>
      <c r="Z164" s="144"/>
      <c r="AA164" s="145">
        <f t="shared" ref="AA164:AA166" si="337">Z164-Y164</f>
        <v>0</v>
      </c>
      <c r="AB164" s="143">
        <f>'Прочие расходы '!$AB164</f>
        <v>0</v>
      </c>
      <c r="AC164" s="144"/>
      <c r="AD164" s="145">
        <f t="shared" ref="AD164:AD166" si="338">AC164-AB164</f>
        <v>0</v>
      </c>
      <c r="AE164" s="143">
        <f>'Прочие расходы '!$AE164</f>
        <v>0</v>
      </c>
      <c r="AF164" s="144"/>
      <c r="AG164" s="145">
        <f t="shared" ref="AG164:AG166" si="339">AF164-AE164</f>
        <v>0</v>
      </c>
      <c r="AH164" s="143">
        <f>'Прочие расходы '!$AH164</f>
        <v>0</v>
      </c>
      <c r="AI164" s="144"/>
      <c r="AJ164" s="145">
        <f t="shared" ref="AJ164:AJ166" si="340">AI164-AH164</f>
        <v>0</v>
      </c>
      <c r="AK164" s="143">
        <f>'Прочие расходы '!$AK164</f>
        <v>0</v>
      </c>
      <c r="AL164" s="144"/>
      <c r="AM164" s="145">
        <f t="shared" ref="AM164:AM166" si="341">AL164-AK164</f>
        <v>0</v>
      </c>
      <c r="AN164" s="143">
        <f>'Прочие расходы '!$AN164</f>
        <v>0</v>
      </c>
      <c r="AO164" s="144"/>
      <c r="AP164" s="145">
        <f t="shared" ref="AP164:AP166" si="342">AO164-AN164</f>
        <v>0</v>
      </c>
      <c r="AQ164" s="210">
        <f t="shared" si="221"/>
        <v>0</v>
      </c>
      <c r="AR164" s="211">
        <f t="shared" si="222"/>
        <v>0</v>
      </c>
      <c r="AS164" s="212">
        <f t="shared" si="223"/>
        <v>0</v>
      </c>
    </row>
    <row r="165" spans="1:47" x14ac:dyDescent="0.2">
      <c r="A165" s="194" t="s">
        <v>262</v>
      </c>
      <c r="D165" s="124" t="s">
        <v>135</v>
      </c>
      <c r="F165" s="126"/>
      <c r="G165" s="143">
        <f>'Прочие расходы '!$G165</f>
        <v>0</v>
      </c>
      <c r="H165" s="144"/>
      <c r="I165" s="145">
        <f t="shared" si="331"/>
        <v>0</v>
      </c>
      <c r="J165" s="143">
        <f>'Прочие расходы '!$J165</f>
        <v>0</v>
      </c>
      <c r="K165" s="144"/>
      <c r="L165" s="145">
        <f t="shared" si="332"/>
        <v>0</v>
      </c>
      <c r="M165" s="143">
        <f>'Прочие расходы '!$M165</f>
        <v>0</v>
      </c>
      <c r="N165" s="144"/>
      <c r="O165" s="145">
        <f t="shared" si="333"/>
        <v>0</v>
      </c>
      <c r="P165" s="143">
        <f>'Прочие расходы '!$P165</f>
        <v>0</v>
      </c>
      <c r="Q165" s="144"/>
      <c r="R165" s="145">
        <f t="shared" si="334"/>
        <v>0</v>
      </c>
      <c r="S165" s="143">
        <f>'Прочие расходы '!$S165</f>
        <v>0</v>
      </c>
      <c r="T165" s="144"/>
      <c r="U165" s="145">
        <f t="shared" si="335"/>
        <v>0</v>
      </c>
      <c r="V165" s="143">
        <f>'Прочие расходы '!$V165</f>
        <v>0</v>
      </c>
      <c r="W165" s="144"/>
      <c r="X165" s="145">
        <f t="shared" si="336"/>
        <v>0</v>
      </c>
      <c r="Y165" s="143">
        <f>'Прочие расходы '!$Y165</f>
        <v>0</v>
      </c>
      <c r="Z165" s="144"/>
      <c r="AA165" s="145">
        <f t="shared" si="337"/>
        <v>0</v>
      </c>
      <c r="AB165" s="143">
        <f>'Прочие расходы '!$AB165</f>
        <v>0</v>
      </c>
      <c r="AC165" s="144"/>
      <c r="AD165" s="145">
        <f t="shared" si="338"/>
        <v>0</v>
      </c>
      <c r="AE165" s="143">
        <f>'Прочие расходы '!$AE165</f>
        <v>0</v>
      </c>
      <c r="AF165" s="144"/>
      <c r="AG165" s="145">
        <f t="shared" si="339"/>
        <v>0</v>
      </c>
      <c r="AH165" s="143">
        <f>'Прочие расходы '!$AH165</f>
        <v>0</v>
      </c>
      <c r="AI165" s="144"/>
      <c r="AJ165" s="145">
        <f t="shared" si="340"/>
        <v>0</v>
      </c>
      <c r="AK165" s="143">
        <f>'Прочие расходы '!$AK165</f>
        <v>0</v>
      </c>
      <c r="AL165" s="144"/>
      <c r="AM165" s="145">
        <f t="shared" si="341"/>
        <v>0</v>
      </c>
      <c r="AN165" s="143">
        <f>'Прочие расходы '!$AN165</f>
        <v>0</v>
      </c>
      <c r="AO165" s="144"/>
      <c r="AP165" s="145">
        <f t="shared" si="342"/>
        <v>0</v>
      </c>
      <c r="AQ165" s="210">
        <f t="shared" si="221"/>
        <v>0</v>
      </c>
      <c r="AR165" s="211">
        <f t="shared" si="222"/>
        <v>0</v>
      </c>
      <c r="AS165" s="212">
        <f t="shared" si="223"/>
        <v>0</v>
      </c>
    </row>
    <row r="166" spans="1:47" x14ac:dyDescent="0.2">
      <c r="A166" s="194" t="s">
        <v>262</v>
      </c>
      <c r="D166" s="124" t="s">
        <v>136</v>
      </c>
      <c r="F166" s="126"/>
      <c r="G166" s="143">
        <f>'Прочие расходы '!$G166</f>
        <v>0</v>
      </c>
      <c r="H166" s="144"/>
      <c r="I166" s="145">
        <f t="shared" si="331"/>
        <v>0</v>
      </c>
      <c r="J166" s="143">
        <f>'Прочие расходы '!$J166</f>
        <v>0</v>
      </c>
      <c r="K166" s="144"/>
      <c r="L166" s="145">
        <f t="shared" si="332"/>
        <v>0</v>
      </c>
      <c r="M166" s="143">
        <f>'Прочие расходы '!$M166</f>
        <v>0</v>
      </c>
      <c r="N166" s="144"/>
      <c r="O166" s="145">
        <f t="shared" si="333"/>
        <v>0</v>
      </c>
      <c r="P166" s="143">
        <f>'Прочие расходы '!$P166</f>
        <v>0</v>
      </c>
      <c r="Q166" s="144"/>
      <c r="R166" s="145">
        <f t="shared" si="334"/>
        <v>0</v>
      </c>
      <c r="S166" s="143">
        <f>'Прочие расходы '!$S166</f>
        <v>0</v>
      </c>
      <c r="T166" s="144"/>
      <c r="U166" s="145">
        <f t="shared" si="335"/>
        <v>0</v>
      </c>
      <c r="V166" s="143">
        <f>'Прочие расходы '!$V166</f>
        <v>0</v>
      </c>
      <c r="W166" s="144"/>
      <c r="X166" s="145">
        <f t="shared" si="336"/>
        <v>0</v>
      </c>
      <c r="Y166" s="143">
        <f>'Прочие расходы '!$Y166</f>
        <v>0</v>
      </c>
      <c r="Z166" s="144"/>
      <c r="AA166" s="145">
        <f t="shared" si="337"/>
        <v>0</v>
      </c>
      <c r="AB166" s="143">
        <f>'Прочие расходы '!$AB166</f>
        <v>0</v>
      </c>
      <c r="AC166" s="144"/>
      <c r="AD166" s="145">
        <f t="shared" si="338"/>
        <v>0</v>
      </c>
      <c r="AE166" s="143">
        <f>'Прочие расходы '!$AE166</f>
        <v>0</v>
      </c>
      <c r="AF166" s="144"/>
      <c r="AG166" s="145">
        <f t="shared" si="339"/>
        <v>0</v>
      </c>
      <c r="AH166" s="143">
        <f>'Прочие расходы '!$AH166</f>
        <v>0</v>
      </c>
      <c r="AI166" s="144"/>
      <c r="AJ166" s="145">
        <f t="shared" si="340"/>
        <v>0</v>
      </c>
      <c r="AK166" s="143">
        <f>'Прочие расходы '!$AK166</f>
        <v>0</v>
      </c>
      <c r="AL166" s="144"/>
      <c r="AM166" s="145">
        <f t="shared" si="341"/>
        <v>0</v>
      </c>
      <c r="AN166" s="143">
        <f>'Прочие расходы '!$AN166</f>
        <v>0</v>
      </c>
      <c r="AO166" s="144"/>
      <c r="AP166" s="145">
        <f t="shared" si="342"/>
        <v>0</v>
      </c>
      <c r="AQ166" s="210">
        <f t="shared" si="221"/>
        <v>0</v>
      </c>
      <c r="AR166" s="211">
        <f t="shared" si="222"/>
        <v>0</v>
      </c>
      <c r="AS166" s="212">
        <f t="shared" si="223"/>
        <v>0</v>
      </c>
    </row>
    <row r="167" spans="1:47" x14ac:dyDescent="0.2">
      <c r="A167" s="194" t="s">
        <v>194</v>
      </c>
      <c r="D167" s="124" t="s">
        <v>137</v>
      </c>
      <c r="F167" s="126"/>
      <c r="G167" s="143">
        <f>Наценка!G9</f>
        <v>0</v>
      </c>
      <c r="H167" s="144"/>
      <c r="I167" s="145">
        <f t="shared" ref="I167" si="343">H167-G167</f>
        <v>0</v>
      </c>
      <c r="J167" s="143">
        <f>Наценка!H9</f>
        <v>0</v>
      </c>
      <c r="K167" s="144"/>
      <c r="L167" s="145">
        <f t="shared" ref="L167" si="344">K167-J167</f>
        <v>0</v>
      </c>
      <c r="M167" s="143">
        <f>Наценка!I9</f>
        <v>0</v>
      </c>
      <c r="N167" s="144"/>
      <c r="O167" s="145">
        <f t="shared" ref="O167" si="345">N167-M167</f>
        <v>0</v>
      </c>
      <c r="P167" s="143">
        <f>Наценка!J9</f>
        <v>0</v>
      </c>
      <c r="Q167" s="144"/>
      <c r="R167" s="145">
        <f t="shared" ref="R167" si="346">Q167-P167</f>
        <v>0</v>
      </c>
      <c r="S167" s="143">
        <f>Наценка!K9</f>
        <v>0</v>
      </c>
      <c r="T167" s="144"/>
      <c r="U167" s="145">
        <f t="shared" ref="U167" si="347">T167-S167</f>
        <v>0</v>
      </c>
      <c r="V167" s="143">
        <f>Наценка!L9</f>
        <v>0</v>
      </c>
      <c r="W167" s="144"/>
      <c r="X167" s="145">
        <f t="shared" ref="X167" si="348">W167-V167</f>
        <v>0</v>
      </c>
      <c r="Y167" s="143">
        <f>Наценка!M9</f>
        <v>0</v>
      </c>
      <c r="Z167" s="144"/>
      <c r="AA167" s="145">
        <f t="shared" ref="AA167" si="349">Z167-Y167</f>
        <v>0</v>
      </c>
      <c r="AB167" s="143" t="e">
        <f>Наценка!N28</f>
        <v>#DIV/0!</v>
      </c>
      <c r="AC167" s="144"/>
      <c r="AD167" s="145" t="e">
        <f t="shared" ref="AD167" si="350">AC167-AB167</f>
        <v>#DIV/0!</v>
      </c>
      <c r="AE167" s="143" t="e">
        <f>Наценка!O28</f>
        <v>#DIV/0!</v>
      </c>
      <c r="AF167" s="144"/>
      <c r="AG167" s="145" t="e">
        <f t="shared" ref="AG167" si="351">AF167-AE167</f>
        <v>#DIV/0!</v>
      </c>
      <c r="AH167" s="143" t="e">
        <f>Наценка!P28</f>
        <v>#DIV/0!</v>
      </c>
      <c r="AI167" s="144"/>
      <c r="AJ167" s="145" t="e">
        <f t="shared" ref="AJ167" si="352">AI167-AH167</f>
        <v>#DIV/0!</v>
      </c>
      <c r="AK167" s="143">
        <f>Наценка!Q9</f>
        <v>0</v>
      </c>
      <c r="AL167" s="144"/>
      <c r="AM167" s="145">
        <f t="shared" ref="AM167" si="353">AL167-AK167</f>
        <v>0</v>
      </c>
      <c r="AN167" s="143">
        <f>Наценка!R9</f>
        <v>0</v>
      </c>
      <c r="AO167" s="144"/>
      <c r="AP167" s="145">
        <f t="shared" ref="AP167" si="354">AO167-AN167</f>
        <v>0</v>
      </c>
      <c r="AQ167" s="210" t="e">
        <f t="shared" si="221"/>
        <v>#DIV/0!</v>
      </c>
      <c r="AR167" s="211">
        <f t="shared" si="222"/>
        <v>0</v>
      </c>
      <c r="AS167" s="212" t="e">
        <f t="shared" si="223"/>
        <v>#DIV/0!</v>
      </c>
      <c r="AU167" s="326" t="e">
        <f>AQ167-Наценка!V9</f>
        <v>#DIV/0!</v>
      </c>
    </row>
    <row r="168" spans="1:47" x14ac:dyDescent="0.2">
      <c r="A168" s="194" t="s">
        <v>262</v>
      </c>
      <c r="C168" s="173"/>
      <c r="D168" s="124" t="s">
        <v>138</v>
      </c>
      <c r="F168" s="126"/>
      <c r="G168" s="143"/>
      <c r="H168" s="144"/>
      <c r="I168" s="145">
        <f t="shared" si="295"/>
        <v>0</v>
      </c>
      <c r="J168" s="143"/>
      <c r="K168" s="144"/>
      <c r="L168" s="145">
        <f t="shared" si="296"/>
        <v>0</v>
      </c>
      <c r="M168" s="143"/>
      <c r="N168" s="144"/>
      <c r="O168" s="145">
        <f t="shared" si="297"/>
        <v>0</v>
      </c>
      <c r="P168" s="143"/>
      <c r="Q168" s="144"/>
      <c r="R168" s="145">
        <f t="shared" si="298"/>
        <v>0</v>
      </c>
      <c r="S168" s="143"/>
      <c r="T168" s="144"/>
      <c r="U168" s="145">
        <f t="shared" si="299"/>
        <v>0</v>
      </c>
      <c r="V168" s="143"/>
      <c r="W168" s="144"/>
      <c r="X168" s="145">
        <f t="shared" si="300"/>
        <v>0</v>
      </c>
      <c r="Y168" s="143"/>
      <c r="Z168" s="144"/>
      <c r="AA168" s="145">
        <f t="shared" si="301"/>
        <v>0</v>
      </c>
      <c r="AB168" s="143"/>
      <c r="AC168" s="144"/>
      <c r="AD168" s="145">
        <f t="shared" si="302"/>
        <v>0</v>
      </c>
      <c r="AE168" s="143"/>
      <c r="AF168" s="144"/>
      <c r="AG168" s="145">
        <f t="shared" si="303"/>
        <v>0</v>
      </c>
      <c r="AH168" s="143"/>
      <c r="AI168" s="144"/>
      <c r="AJ168" s="145">
        <f t="shared" si="304"/>
        <v>0</v>
      </c>
      <c r="AK168" s="143"/>
      <c r="AL168" s="144"/>
      <c r="AM168" s="145">
        <f t="shared" si="305"/>
        <v>0</v>
      </c>
      <c r="AN168" s="143"/>
      <c r="AO168" s="144"/>
      <c r="AP168" s="145">
        <f t="shared" si="306"/>
        <v>0</v>
      </c>
      <c r="AQ168" s="210">
        <f t="shared" si="221"/>
        <v>0</v>
      </c>
      <c r="AR168" s="211">
        <f t="shared" si="222"/>
        <v>0</v>
      </c>
      <c r="AS168" s="212">
        <f t="shared" si="223"/>
        <v>0</v>
      </c>
    </row>
    <row r="169" spans="1:47" s="146" customFormat="1" x14ac:dyDescent="0.2">
      <c r="A169" s="197"/>
      <c r="C169" s="167" t="s">
        <v>139</v>
      </c>
      <c r="D169" s="167"/>
      <c r="F169" s="161"/>
      <c r="G169" s="34">
        <f>'Прочие расходы '!G169</f>
        <v>0</v>
      </c>
      <c r="H169" s="147"/>
      <c r="I169" s="137">
        <f t="shared" si="295"/>
        <v>0</v>
      </c>
      <c r="J169" s="34">
        <f>'Прочие расходы '!J169</f>
        <v>0</v>
      </c>
      <c r="K169" s="147"/>
      <c r="L169" s="137">
        <f t="shared" si="296"/>
        <v>0</v>
      </c>
      <c r="M169" s="34">
        <f>'Прочие расходы '!M169</f>
        <v>0</v>
      </c>
      <c r="N169" s="147"/>
      <c r="O169" s="137">
        <f t="shared" si="297"/>
        <v>0</v>
      </c>
      <c r="P169" s="34">
        <f>'Прочие расходы '!P169</f>
        <v>0</v>
      </c>
      <c r="Q169" s="147"/>
      <c r="R169" s="137">
        <f t="shared" si="298"/>
        <v>0</v>
      </c>
      <c r="S169" s="34">
        <f>'Прочие расходы '!S169</f>
        <v>0</v>
      </c>
      <c r="T169" s="147"/>
      <c r="U169" s="137">
        <f t="shared" si="299"/>
        <v>0</v>
      </c>
      <c r="V169" s="34">
        <f>'Прочие расходы '!V169</f>
        <v>0</v>
      </c>
      <c r="W169" s="147"/>
      <c r="X169" s="137">
        <f t="shared" si="300"/>
        <v>0</v>
      </c>
      <c r="Y169" s="34">
        <f>'Прочие расходы '!Y169</f>
        <v>0</v>
      </c>
      <c r="Z169" s="147"/>
      <c r="AA169" s="137">
        <f t="shared" si="301"/>
        <v>0</v>
      </c>
      <c r="AB169" s="34">
        <f>'Прочие расходы '!AB169</f>
        <v>0</v>
      </c>
      <c r="AC169" s="147"/>
      <c r="AD169" s="137">
        <f t="shared" si="302"/>
        <v>0</v>
      </c>
      <c r="AE169" s="34">
        <f>'Прочие расходы '!AE169</f>
        <v>0</v>
      </c>
      <c r="AF169" s="147"/>
      <c r="AG169" s="137">
        <f t="shared" si="303"/>
        <v>0</v>
      </c>
      <c r="AH169" s="34">
        <f>'Прочие расходы '!AH169</f>
        <v>0</v>
      </c>
      <c r="AI169" s="147"/>
      <c r="AJ169" s="137">
        <f t="shared" si="304"/>
        <v>0</v>
      </c>
      <c r="AK169" s="34">
        <f>'Прочие расходы '!AK169</f>
        <v>0</v>
      </c>
      <c r="AL169" s="147"/>
      <c r="AM169" s="137">
        <f t="shared" si="305"/>
        <v>0</v>
      </c>
      <c r="AN169" s="34">
        <f>'Прочие расходы '!AN169</f>
        <v>0</v>
      </c>
      <c r="AO169" s="147"/>
      <c r="AP169" s="137">
        <f t="shared" si="306"/>
        <v>0</v>
      </c>
      <c r="AQ169" s="207">
        <f t="shared" si="221"/>
        <v>0</v>
      </c>
      <c r="AR169" s="208">
        <f t="shared" si="222"/>
        <v>0</v>
      </c>
      <c r="AS169" s="209">
        <f t="shared" si="223"/>
        <v>0</v>
      </c>
      <c r="AU169" s="326"/>
    </row>
    <row r="170" spans="1:47" x14ac:dyDescent="0.2">
      <c r="A170" s="194"/>
      <c r="C170" s="160"/>
      <c r="D170" s="160"/>
      <c r="F170" s="126"/>
      <c r="G170" s="143"/>
      <c r="H170" s="144"/>
      <c r="I170" s="145">
        <f t="shared" si="295"/>
        <v>0</v>
      </c>
      <c r="J170" s="143"/>
      <c r="K170" s="144"/>
      <c r="L170" s="145">
        <f t="shared" si="296"/>
        <v>0</v>
      </c>
      <c r="M170" s="143"/>
      <c r="N170" s="144"/>
      <c r="O170" s="145">
        <f t="shared" si="297"/>
        <v>0</v>
      </c>
      <c r="P170" s="143"/>
      <c r="Q170" s="144"/>
      <c r="R170" s="145">
        <f t="shared" si="298"/>
        <v>0</v>
      </c>
      <c r="S170" s="143"/>
      <c r="T170" s="144"/>
      <c r="U170" s="145">
        <f t="shared" si="299"/>
        <v>0</v>
      </c>
      <c r="V170" s="143"/>
      <c r="W170" s="144"/>
      <c r="X170" s="145">
        <f t="shared" si="300"/>
        <v>0</v>
      </c>
      <c r="Y170" s="143"/>
      <c r="Z170" s="144"/>
      <c r="AA170" s="145">
        <f t="shared" si="301"/>
        <v>0</v>
      </c>
      <c r="AB170" s="143"/>
      <c r="AC170" s="144"/>
      <c r="AD170" s="145">
        <f t="shared" si="302"/>
        <v>0</v>
      </c>
      <c r="AE170" s="143"/>
      <c r="AF170" s="144"/>
      <c r="AG170" s="145">
        <f t="shared" si="303"/>
        <v>0</v>
      </c>
      <c r="AH170" s="143"/>
      <c r="AI170" s="144"/>
      <c r="AJ170" s="145">
        <f t="shared" si="304"/>
        <v>0</v>
      </c>
      <c r="AK170" s="143"/>
      <c r="AL170" s="144"/>
      <c r="AM170" s="145">
        <f t="shared" si="305"/>
        <v>0</v>
      </c>
      <c r="AN170" s="143"/>
      <c r="AO170" s="144"/>
      <c r="AP170" s="145">
        <f t="shared" si="306"/>
        <v>0</v>
      </c>
      <c r="AQ170" s="210">
        <f t="shared" si="221"/>
        <v>0</v>
      </c>
      <c r="AR170" s="211">
        <f t="shared" si="222"/>
        <v>0</v>
      </c>
      <c r="AS170" s="212">
        <f t="shared" si="223"/>
        <v>0</v>
      </c>
    </row>
    <row r="171" spans="1:47" s="146" customFormat="1" x14ac:dyDescent="0.2">
      <c r="A171" s="197"/>
      <c r="B171" s="146" t="s">
        <v>140</v>
      </c>
      <c r="F171" s="161"/>
      <c r="G171" s="34">
        <f>G172+G173+G174+G175+G176+G179+G180+G181</f>
        <v>0</v>
      </c>
      <c r="H171" s="147">
        <f>H172+H173+H174+H175+H176+H179+H180+H181</f>
        <v>0</v>
      </c>
      <c r="I171" s="137">
        <f t="shared" si="295"/>
        <v>0</v>
      </c>
      <c r="J171" s="34">
        <f>J172+J173+J174+J175+J176+J179+J180+J181</f>
        <v>0</v>
      </c>
      <c r="K171" s="147">
        <f>K172+K173+K174+K175+K176+K179+K180+K181</f>
        <v>0</v>
      </c>
      <c r="L171" s="137">
        <f t="shared" si="296"/>
        <v>0</v>
      </c>
      <c r="M171" s="34">
        <f>M172+M173+M174+M175+M176+M179+M180+M181</f>
        <v>0</v>
      </c>
      <c r="N171" s="147">
        <f>N172+N173+N174+N175+N176+N179+N180+N181</f>
        <v>0</v>
      </c>
      <c r="O171" s="137">
        <f t="shared" si="297"/>
        <v>0</v>
      </c>
      <c r="P171" s="34">
        <f>P172+P173+P174+P175+P176+P179+P180+P181</f>
        <v>0</v>
      </c>
      <c r="Q171" s="147">
        <f>Q172+Q173+Q174+Q175+Q176+Q179+Q180+Q181</f>
        <v>0</v>
      </c>
      <c r="R171" s="137">
        <f t="shared" si="298"/>
        <v>0</v>
      </c>
      <c r="S171" s="34">
        <f>S172+S173+S174+S175+S176+S179+S180+S181</f>
        <v>0</v>
      </c>
      <c r="T171" s="147">
        <f>T172+T173+T174+T175+T176+T179+T180+T181</f>
        <v>0</v>
      </c>
      <c r="U171" s="137">
        <f t="shared" si="299"/>
        <v>0</v>
      </c>
      <c r="V171" s="34">
        <f>V172+V173+V174+V175+V176+V179+V180+V181</f>
        <v>0</v>
      </c>
      <c r="W171" s="147">
        <f>W172+W173+W174+W175+W176+W179+W180+W181</f>
        <v>0</v>
      </c>
      <c r="X171" s="137">
        <f t="shared" si="300"/>
        <v>0</v>
      </c>
      <c r="Y171" s="34">
        <f>Y172+Y173+Y174+Y175+Y176+Y179+Y180+Y181</f>
        <v>0</v>
      </c>
      <c r="Z171" s="147">
        <f>Z172+Z173+Z174+Z175+Z176+Z179+Z180+Z181</f>
        <v>0</v>
      </c>
      <c r="AA171" s="137">
        <f t="shared" si="301"/>
        <v>0</v>
      </c>
      <c r="AB171" s="34">
        <f>AB172+AB173+AB174+AB175+AB176+AB179+AB180+AB181</f>
        <v>0</v>
      </c>
      <c r="AC171" s="147">
        <f>AC172+AC173+AC174+AC175+AC176+AC179+AC180+AC181</f>
        <v>0</v>
      </c>
      <c r="AD171" s="137">
        <f t="shared" si="302"/>
        <v>0</v>
      </c>
      <c r="AE171" s="34">
        <f>AE172+AE173+AE174+AE175+AE176+AE179+AE180+AE181</f>
        <v>0</v>
      </c>
      <c r="AF171" s="147">
        <f>AF172+AF173+AF174+AF175+AF176+AF179+AF180+AF181</f>
        <v>0</v>
      </c>
      <c r="AG171" s="137">
        <f t="shared" si="303"/>
        <v>0</v>
      </c>
      <c r="AH171" s="34">
        <f>AH172+AH173+AH174+AH175+AH176+AH179+AH180+AH181</f>
        <v>0</v>
      </c>
      <c r="AI171" s="147">
        <f>AI172+AI173+AI174+AI175+AI176+AI179+AI180+AI181</f>
        <v>0</v>
      </c>
      <c r="AJ171" s="137">
        <f t="shared" si="304"/>
        <v>0</v>
      </c>
      <c r="AK171" s="34">
        <f>AK172+AK173+AK174+AK175+AK176+AK179+AK180+AK181</f>
        <v>0</v>
      </c>
      <c r="AL171" s="147">
        <f>AL172+AL173+AL174+AL175+AL176+AL179+AL180+AL181</f>
        <v>0</v>
      </c>
      <c r="AM171" s="137">
        <f t="shared" si="305"/>
        <v>0</v>
      </c>
      <c r="AN171" s="34">
        <f>AN172+AN173+AN174+AN175+AN176+AN179+AN180+AN181</f>
        <v>0</v>
      </c>
      <c r="AO171" s="147">
        <f>AO172+AO173+AO174+AO175+AO176+AO179+AO180+AO181</f>
        <v>0</v>
      </c>
      <c r="AP171" s="137">
        <f t="shared" si="306"/>
        <v>0</v>
      </c>
      <c r="AQ171" s="207">
        <f t="shared" si="221"/>
        <v>0</v>
      </c>
      <c r="AR171" s="208">
        <f t="shared" si="222"/>
        <v>0</v>
      </c>
      <c r="AS171" s="209">
        <f t="shared" si="223"/>
        <v>0</v>
      </c>
      <c r="AU171" s="326"/>
    </row>
    <row r="172" spans="1:47" x14ac:dyDescent="0.2">
      <c r="A172" s="194"/>
      <c r="C172" s="124" t="s">
        <v>141</v>
      </c>
      <c r="F172" s="126"/>
      <c r="G172" s="143"/>
      <c r="H172" s="144"/>
      <c r="I172" s="145">
        <f t="shared" si="295"/>
        <v>0</v>
      </c>
      <c r="J172" s="143"/>
      <c r="K172" s="144"/>
      <c r="L172" s="145">
        <f t="shared" si="296"/>
        <v>0</v>
      </c>
      <c r="M172" s="143"/>
      <c r="N172" s="144"/>
      <c r="O172" s="145">
        <f t="shared" si="297"/>
        <v>0</v>
      </c>
      <c r="P172" s="143"/>
      <c r="Q172" s="144"/>
      <c r="R172" s="145">
        <f t="shared" si="298"/>
        <v>0</v>
      </c>
      <c r="S172" s="143"/>
      <c r="T172" s="144"/>
      <c r="U172" s="145">
        <f t="shared" si="299"/>
        <v>0</v>
      </c>
      <c r="V172" s="143"/>
      <c r="W172" s="144"/>
      <c r="X172" s="145">
        <f t="shared" si="300"/>
        <v>0</v>
      </c>
      <c r="Y172" s="143"/>
      <c r="Z172" s="144"/>
      <c r="AA172" s="145">
        <f t="shared" si="301"/>
        <v>0</v>
      </c>
      <c r="AB172" s="143"/>
      <c r="AC172" s="144"/>
      <c r="AD172" s="145">
        <f t="shared" si="302"/>
        <v>0</v>
      </c>
      <c r="AE172" s="143"/>
      <c r="AF172" s="144"/>
      <c r="AG172" s="145">
        <f t="shared" si="303"/>
        <v>0</v>
      </c>
      <c r="AH172" s="143"/>
      <c r="AI172" s="144"/>
      <c r="AJ172" s="145">
        <f t="shared" si="304"/>
        <v>0</v>
      </c>
      <c r="AK172" s="143"/>
      <c r="AL172" s="144"/>
      <c r="AM172" s="145">
        <f t="shared" si="305"/>
        <v>0</v>
      </c>
      <c r="AN172" s="143"/>
      <c r="AO172" s="144"/>
      <c r="AP172" s="145">
        <f t="shared" si="306"/>
        <v>0</v>
      </c>
      <c r="AQ172" s="210">
        <f t="shared" si="221"/>
        <v>0</v>
      </c>
      <c r="AR172" s="211">
        <f t="shared" si="222"/>
        <v>0</v>
      </c>
      <c r="AS172" s="212">
        <f t="shared" si="223"/>
        <v>0</v>
      </c>
    </row>
    <row r="173" spans="1:47" x14ac:dyDescent="0.2">
      <c r="A173" s="194"/>
      <c r="C173" s="124" t="s">
        <v>142</v>
      </c>
      <c r="F173" s="126"/>
      <c r="G173" s="143"/>
      <c r="H173" s="144"/>
      <c r="I173" s="145">
        <f t="shared" si="295"/>
        <v>0</v>
      </c>
      <c r="J173" s="143"/>
      <c r="K173" s="144"/>
      <c r="L173" s="145">
        <f t="shared" si="296"/>
        <v>0</v>
      </c>
      <c r="M173" s="143"/>
      <c r="N173" s="144"/>
      <c r="O173" s="145">
        <f t="shared" si="297"/>
        <v>0</v>
      </c>
      <c r="P173" s="143"/>
      <c r="Q173" s="144"/>
      <c r="R173" s="145">
        <f t="shared" si="298"/>
        <v>0</v>
      </c>
      <c r="S173" s="143"/>
      <c r="T173" s="144"/>
      <c r="U173" s="145">
        <f t="shared" si="299"/>
        <v>0</v>
      </c>
      <c r="V173" s="143"/>
      <c r="W173" s="144"/>
      <c r="X173" s="145">
        <f t="shared" si="300"/>
        <v>0</v>
      </c>
      <c r="Y173" s="143"/>
      <c r="Z173" s="144"/>
      <c r="AA173" s="145">
        <f t="shared" si="301"/>
        <v>0</v>
      </c>
      <c r="AB173" s="143"/>
      <c r="AC173" s="144"/>
      <c r="AD173" s="145">
        <f t="shared" si="302"/>
        <v>0</v>
      </c>
      <c r="AE173" s="143"/>
      <c r="AF173" s="144"/>
      <c r="AG173" s="145">
        <f t="shared" si="303"/>
        <v>0</v>
      </c>
      <c r="AH173" s="143"/>
      <c r="AI173" s="144"/>
      <c r="AJ173" s="145">
        <f t="shared" si="304"/>
        <v>0</v>
      </c>
      <c r="AK173" s="143"/>
      <c r="AL173" s="144"/>
      <c r="AM173" s="145">
        <f t="shared" si="305"/>
        <v>0</v>
      </c>
      <c r="AN173" s="143"/>
      <c r="AO173" s="144"/>
      <c r="AP173" s="145">
        <f t="shared" si="306"/>
        <v>0</v>
      </c>
      <c r="AQ173" s="210">
        <f t="shared" ref="AQ173:AQ206" si="355">G173+J173+M173+P173+S173+V173+Y173+AB173+AE173+AH173+AK173+AN173</f>
        <v>0</v>
      </c>
      <c r="AR173" s="211">
        <f t="shared" ref="AR173:AR206" si="356">H173+K173+N173+Q173+T173+W173+Z173+AC173+AF173+AI173+AL173+AO173</f>
        <v>0</v>
      </c>
      <c r="AS173" s="212">
        <f t="shared" ref="AS173:AS206" si="357">I173+L173+O173+R173+U173+X173+AA173+AD173+AG173+AJ173+AM173+AP173</f>
        <v>0</v>
      </c>
    </row>
    <row r="174" spans="1:47" x14ac:dyDescent="0.2">
      <c r="A174" s="194"/>
      <c r="C174" s="124" t="s">
        <v>143</v>
      </c>
      <c r="F174" s="126"/>
      <c r="G174" s="143"/>
      <c r="H174" s="144"/>
      <c r="I174" s="145">
        <f t="shared" si="295"/>
        <v>0</v>
      </c>
      <c r="J174" s="143"/>
      <c r="K174" s="144"/>
      <c r="L174" s="145">
        <f t="shared" si="296"/>
        <v>0</v>
      </c>
      <c r="M174" s="143"/>
      <c r="N174" s="144"/>
      <c r="O174" s="145">
        <f t="shared" si="297"/>
        <v>0</v>
      </c>
      <c r="P174" s="143"/>
      <c r="Q174" s="144"/>
      <c r="R174" s="145">
        <f t="shared" si="298"/>
        <v>0</v>
      </c>
      <c r="S174" s="143"/>
      <c r="T174" s="144"/>
      <c r="U174" s="145">
        <f t="shared" si="299"/>
        <v>0</v>
      </c>
      <c r="V174" s="143"/>
      <c r="W174" s="144"/>
      <c r="X174" s="145">
        <f t="shared" si="300"/>
        <v>0</v>
      </c>
      <c r="Y174" s="143"/>
      <c r="Z174" s="144"/>
      <c r="AA174" s="145">
        <f t="shared" si="301"/>
        <v>0</v>
      </c>
      <c r="AB174" s="143"/>
      <c r="AC174" s="144"/>
      <c r="AD174" s="145">
        <f t="shared" si="302"/>
        <v>0</v>
      </c>
      <c r="AE174" s="143"/>
      <c r="AF174" s="144"/>
      <c r="AG174" s="145">
        <f t="shared" si="303"/>
        <v>0</v>
      </c>
      <c r="AH174" s="143"/>
      <c r="AI174" s="144"/>
      <c r="AJ174" s="145">
        <f t="shared" si="304"/>
        <v>0</v>
      </c>
      <c r="AK174" s="143"/>
      <c r="AL174" s="144"/>
      <c r="AM174" s="145">
        <f t="shared" si="305"/>
        <v>0</v>
      </c>
      <c r="AN174" s="143"/>
      <c r="AO174" s="144"/>
      <c r="AP174" s="145">
        <f t="shared" si="306"/>
        <v>0</v>
      </c>
      <c r="AQ174" s="210">
        <f t="shared" si="355"/>
        <v>0</v>
      </c>
      <c r="AR174" s="211">
        <f t="shared" si="356"/>
        <v>0</v>
      </c>
      <c r="AS174" s="212">
        <f t="shared" si="357"/>
        <v>0</v>
      </c>
    </row>
    <row r="175" spans="1:47" x14ac:dyDescent="0.2">
      <c r="A175" s="194"/>
      <c r="C175" s="124" t="s">
        <v>144</v>
      </c>
      <c r="F175" s="126"/>
      <c r="G175" s="143"/>
      <c r="H175" s="144"/>
      <c r="I175" s="145">
        <f t="shared" si="295"/>
        <v>0</v>
      </c>
      <c r="J175" s="143"/>
      <c r="K175" s="144"/>
      <c r="L175" s="145">
        <f t="shared" si="296"/>
        <v>0</v>
      </c>
      <c r="M175" s="143"/>
      <c r="N175" s="144"/>
      <c r="O175" s="145">
        <f t="shared" si="297"/>
        <v>0</v>
      </c>
      <c r="P175" s="143"/>
      <c r="Q175" s="144"/>
      <c r="R175" s="145">
        <f t="shared" si="298"/>
        <v>0</v>
      </c>
      <c r="S175" s="143"/>
      <c r="T175" s="144"/>
      <c r="U175" s="145">
        <f t="shared" si="299"/>
        <v>0</v>
      </c>
      <c r="V175" s="143"/>
      <c r="W175" s="144"/>
      <c r="X175" s="145">
        <f t="shared" si="300"/>
        <v>0</v>
      </c>
      <c r="Y175" s="143"/>
      <c r="Z175" s="144"/>
      <c r="AA175" s="145">
        <f t="shared" si="301"/>
        <v>0</v>
      </c>
      <c r="AB175" s="143"/>
      <c r="AC175" s="144"/>
      <c r="AD175" s="145">
        <f t="shared" si="302"/>
        <v>0</v>
      </c>
      <c r="AE175" s="143"/>
      <c r="AF175" s="144"/>
      <c r="AG175" s="145">
        <f t="shared" si="303"/>
        <v>0</v>
      </c>
      <c r="AH175" s="143"/>
      <c r="AI175" s="144"/>
      <c r="AJ175" s="145">
        <f t="shared" si="304"/>
        <v>0</v>
      </c>
      <c r="AK175" s="143"/>
      <c r="AL175" s="144"/>
      <c r="AM175" s="145">
        <f t="shared" si="305"/>
        <v>0</v>
      </c>
      <c r="AN175" s="143"/>
      <c r="AO175" s="144"/>
      <c r="AP175" s="145">
        <f t="shared" si="306"/>
        <v>0</v>
      </c>
      <c r="AQ175" s="210">
        <f t="shared" si="355"/>
        <v>0</v>
      </c>
      <c r="AR175" s="211">
        <f t="shared" si="356"/>
        <v>0</v>
      </c>
      <c r="AS175" s="212">
        <f t="shared" si="357"/>
        <v>0</v>
      </c>
    </row>
    <row r="176" spans="1:47" x14ac:dyDescent="0.2">
      <c r="A176" s="194"/>
      <c r="C176" s="124" t="s">
        <v>145</v>
      </c>
      <c r="F176" s="126"/>
      <c r="G176" s="143">
        <f>G177+G178</f>
        <v>0</v>
      </c>
      <c r="H176" s="144">
        <f>H177+H178</f>
        <v>0</v>
      </c>
      <c r="I176" s="145">
        <f t="shared" si="295"/>
        <v>0</v>
      </c>
      <c r="J176" s="143">
        <f>J177+J178</f>
        <v>0</v>
      </c>
      <c r="K176" s="144">
        <f>K177+K178</f>
        <v>0</v>
      </c>
      <c r="L176" s="145">
        <f t="shared" si="296"/>
        <v>0</v>
      </c>
      <c r="M176" s="143">
        <f>M177+M178</f>
        <v>0</v>
      </c>
      <c r="N176" s="144">
        <f>N177+N178</f>
        <v>0</v>
      </c>
      <c r="O176" s="145">
        <f t="shared" si="297"/>
        <v>0</v>
      </c>
      <c r="P176" s="143">
        <f>P177+P178</f>
        <v>0</v>
      </c>
      <c r="Q176" s="144">
        <f>Q177+Q178</f>
        <v>0</v>
      </c>
      <c r="R176" s="145">
        <f t="shared" si="298"/>
        <v>0</v>
      </c>
      <c r="S176" s="143">
        <f>S177+S178</f>
        <v>0</v>
      </c>
      <c r="T176" s="144">
        <f>T177+T178</f>
        <v>0</v>
      </c>
      <c r="U176" s="145">
        <f t="shared" si="299"/>
        <v>0</v>
      </c>
      <c r="V176" s="143">
        <f>V177+V178</f>
        <v>0</v>
      </c>
      <c r="W176" s="144">
        <f>W177+W178</f>
        <v>0</v>
      </c>
      <c r="X176" s="145">
        <f t="shared" si="300"/>
        <v>0</v>
      </c>
      <c r="Y176" s="143">
        <f>Y177+Y178</f>
        <v>0</v>
      </c>
      <c r="Z176" s="144">
        <f>Z177+Z178</f>
        <v>0</v>
      </c>
      <c r="AA176" s="145">
        <f t="shared" si="301"/>
        <v>0</v>
      </c>
      <c r="AB176" s="143">
        <f>AB177+AB178</f>
        <v>0</v>
      </c>
      <c r="AC176" s="144">
        <f>AC177+AC178</f>
        <v>0</v>
      </c>
      <c r="AD176" s="145">
        <f t="shared" si="302"/>
        <v>0</v>
      </c>
      <c r="AE176" s="143">
        <f>AE177+AE178</f>
        <v>0</v>
      </c>
      <c r="AF176" s="144">
        <f>AF177+AF178</f>
        <v>0</v>
      </c>
      <c r="AG176" s="145">
        <f t="shared" si="303"/>
        <v>0</v>
      </c>
      <c r="AH176" s="143">
        <f>AH177+AH178</f>
        <v>0</v>
      </c>
      <c r="AI176" s="144">
        <f>AI177+AI178</f>
        <v>0</v>
      </c>
      <c r="AJ176" s="145">
        <f t="shared" si="304"/>
        <v>0</v>
      </c>
      <c r="AK176" s="143">
        <f>AK177+AK178</f>
        <v>0</v>
      </c>
      <c r="AL176" s="144">
        <f>AL177+AL178</f>
        <v>0</v>
      </c>
      <c r="AM176" s="145">
        <f t="shared" si="305"/>
        <v>0</v>
      </c>
      <c r="AN176" s="143">
        <f>AN177+AN178</f>
        <v>0</v>
      </c>
      <c r="AO176" s="144">
        <f>AO177+AO178</f>
        <v>0</v>
      </c>
      <c r="AP176" s="145">
        <f t="shared" si="306"/>
        <v>0</v>
      </c>
      <c r="AQ176" s="210">
        <f t="shared" si="355"/>
        <v>0</v>
      </c>
      <c r="AR176" s="211">
        <f t="shared" si="356"/>
        <v>0</v>
      </c>
      <c r="AS176" s="212">
        <f t="shared" si="357"/>
        <v>0</v>
      </c>
    </row>
    <row r="177" spans="1:47" x14ac:dyDescent="0.2">
      <c r="A177" s="194" t="s">
        <v>262</v>
      </c>
      <c r="D177" s="124" t="s">
        <v>146</v>
      </c>
      <c r="F177" s="126"/>
      <c r="G177" s="143">
        <f>'Прочие расходы '!$G177</f>
        <v>0</v>
      </c>
      <c r="H177" s="144"/>
      <c r="I177" s="145">
        <f t="shared" ref="I177" si="358">H177-G177</f>
        <v>0</v>
      </c>
      <c r="J177" s="143">
        <f>'Прочие расходы '!$J177</f>
        <v>0</v>
      </c>
      <c r="K177" s="144"/>
      <c r="L177" s="145">
        <f t="shared" ref="L177" si="359">K177-J177</f>
        <v>0</v>
      </c>
      <c r="M177" s="143">
        <f>'Прочие расходы '!$M177</f>
        <v>0</v>
      </c>
      <c r="N177" s="144"/>
      <c r="O177" s="145">
        <f t="shared" ref="O177" si="360">N177-M177</f>
        <v>0</v>
      </c>
      <c r="P177" s="143">
        <f>'Прочие расходы '!$P177</f>
        <v>0</v>
      </c>
      <c r="Q177" s="144"/>
      <c r="R177" s="145">
        <f t="shared" ref="R177" si="361">Q177-P177</f>
        <v>0</v>
      </c>
      <c r="S177" s="143">
        <f>'Прочие расходы '!$S177</f>
        <v>0</v>
      </c>
      <c r="T177" s="144"/>
      <c r="U177" s="145">
        <f t="shared" ref="U177" si="362">T177-S177</f>
        <v>0</v>
      </c>
      <c r="V177" s="143">
        <f>'Прочие расходы '!$V177</f>
        <v>0</v>
      </c>
      <c r="W177" s="144"/>
      <c r="X177" s="145">
        <f t="shared" ref="X177" si="363">W177-V177</f>
        <v>0</v>
      </c>
      <c r="Y177" s="143">
        <f>'Прочие расходы '!$Y177</f>
        <v>0</v>
      </c>
      <c r="Z177" s="144"/>
      <c r="AA177" s="145">
        <f t="shared" ref="AA177" si="364">Z177-Y177</f>
        <v>0</v>
      </c>
      <c r="AB177" s="143">
        <f>'Прочие расходы '!$AB177</f>
        <v>0</v>
      </c>
      <c r="AC177" s="144"/>
      <c r="AD177" s="145">
        <f t="shared" ref="AD177" si="365">AC177-AB177</f>
        <v>0</v>
      </c>
      <c r="AE177" s="143">
        <f>'Прочие расходы '!$AE177</f>
        <v>0</v>
      </c>
      <c r="AF177" s="144"/>
      <c r="AG177" s="145">
        <f t="shared" ref="AG177" si="366">AF177-AE177</f>
        <v>0</v>
      </c>
      <c r="AH177" s="143">
        <f>'Прочие расходы '!$AH177</f>
        <v>0</v>
      </c>
      <c r="AI177" s="144"/>
      <c r="AJ177" s="145">
        <f t="shared" ref="AJ177" si="367">AI177-AH177</f>
        <v>0</v>
      </c>
      <c r="AK177" s="143">
        <f>'Прочие расходы '!$AK177</f>
        <v>0</v>
      </c>
      <c r="AL177" s="144"/>
      <c r="AM177" s="145">
        <f t="shared" ref="AM177" si="368">AL177-AK177</f>
        <v>0</v>
      </c>
      <c r="AN177" s="143">
        <f>'Прочие расходы '!$AN177</f>
        <v>0</v>
      </c>
      <c r="AO177" s="144"/>
      <c r="AP177" s="145">
        <f t="shared" ref="AP177" si="369">AO177-AN177</f>
        <v>0</v>
      </c>
      <c r="AQ177" s="210">
        <f t="shared" si="355"/>
        <v>0</v>
      </c>
      <c r="AR177" s="211">
        <f t="shared" si="356"/>
        <v>0</v>
      </c>
      <c r="AS177" s="212">
        <f t="shared" si="357"/>
        <v>0</v>
      </c>
    </row>
    <row r="178" spans="1:47" x14ac:dyDescent="0.2">
      <c r="A178" s="194"/>
      <c r="D178" s="124" t="s">
        <v>147</v>
      </c>
      <c r="F178" s="126"/>
      <c r="G178" s="143"/>
      <c r="H178" s="144"/>
      <c r="I178" s="145">
        <f t="shared" si="295"/>
        <v>0</v>
      </c>
      <c r="J178" s="143"/>
      <c r="K178" s="144"/>
      <c r="L178" s="145">
        <f t="shared" si="296"/>
        <v>0</v>
      </c>
      <c r="M178" s="143"/>
      <c r="N178" s="144"/>
      <c r="O178" s="145">
        <f t="shared" si="297"/>
        <v>0</v>
      </c>
      <c r="P178" s="143"/>
      <c r="Q178" s="144"/>
      <c r="R178" s="145">
        <f t="shared" si="298"/>
        <v>0</v>
      </c>
      <c r="S178" s="143"/>
      <c r="T178" s="144"/>
      <c r="U178" s="145">
        <f t="shared" si="299"/>
        <v>0</v>
      </c>
      <c r="V178" s="143"/>
      <c r="W178" s="144"/>
      <c r="X178" s="145">
        <f t="shared" si="300"/>
        <v>0</v>
      </c>
      <c r="Y178" s="143"/>
      <c r="Z178" s="144"/>
      <c r="AA178" s="145">
        <f t="shared" si="301"/>
        <v>0</v>
      </c>
      <c r="AB178" s="143"/>
      <c r="AC178" s="144"/>
      <c r="AD178" s="145">
        <f t="shared" si="302"/>
        <v>0</v>
      </c>
      <c r="AE178" s="143"/>
      <c r="AF178" s="144"/>
      <c r="AG178" s="145">
        <f t="shared" si="303"/>
        <v>0</v>
      </c>
      <c r="AH178" s="143"/>
      <c r="AI178" s="144"/>
      <c r="AJ178" s="145">
        <f t="shared" si="304"/>
        <v>0</v>
      </c>
      <c r="AK178" s="143"/>
      <c r="AL178" s="144"/>
      <c r="AM178" s="145">
        <f t="shared" si="305"/>
        <v>0</v>
      </c>
      <c r="AN178" s="143"/>
      <c r="AO178" s="144"/>
      <c r="AP178" s="145">
        <f t="shared" si="306"/>
        <v>0</v>
      </c>
      <c r="AQ178" s="210">
        <f t="shared" si="355"/>
        <v>0</v>
      </c>
      <c r="AR178" s="211">
        <f t="shared" si="356"/>
        <v>0</v>
      </c>
      <c r="AS178" s="212">
        <f t="shared" si="357"/>
        <v>0</v>
      </c>
    </row>
    <row r="179" spans="1:47" x14ac:dyDescent="0.2">
      <c r="A179" s="194"/>
      <c r="C179" s="124" t="s">
        <v>148</v>
      </c>
      <c r="F179" s="126"/>
      <c r="G179" s="143"/>
      <c r="H179" s="144"/>
      <c r="I179" s="145">
        <f t="shared" si="295"/>
        <v>0</v>
      </c>
      <c r="J179" s="143"/>
      <c r="K179" s="144"/>
      <c r="L179" s="145">
        <f t="shared" si="296"/>
        <v>0</v>
      </c>
      <c r="M179" s="143"/>
      <c r="N179" s="144"/>
      <c r="O179" s="145">
        <f t="shared" si="297"/>
        <v>0</v>
      </c>
      <c r="P179" s="143"/>
      <c r="Q179" s="144"/>
      <c r="R179" s="145">
        <f t="shared" si="298"/>
        <v>0</v>
      </c>
      <c r="S179" s="143"/>
      <c r="T179" s="144"/>
      <c r="U179" s="145">
        <f t="shared" si="299"/>
        <v>0</v>
      </c>
      <c r="V179" s="143"/>
      <c r="W179" s="144"/>
      <c r="X179" s="145">
        <f t="shared" si="300"/>
        <v>0</v>
      </c>
      <c r="Y179" s="143"/>
      <c r="Z179" s="144"/>
      <c r="AA179" s="145">
        <f t="shared" si="301"/>
        <v>0</v>
      </c>
      <c r="AB179" s="143"/>
      <c r="AC179" s="144"/>
      <c r="AD179" s="145">
        <f t="shared" si="302"/>
        <v>0</v>
      </c>
      <c r="AE179" s="143"/>
      <c r="AF179" s="144"/>
      <c r="AG179" s="145">
        <f t="shared" si="303"/>
        <v>0</v>
      </c>
      <c r="AH179" s="143"/>
      <c r="AI179" s="144"/>
      <c r="AJ179" s="145">
        <f t="shared" si="304"/>
        <v>0</v>
      </c>
      <c r="AK179" s="143"/>
      <c r="AL179" s="144"/>
      <c r="AM179" s="145">
        <f t="shared" si="305"/>
        <v>0</v>
      </c>
      <c r="AN179" s="143"/>
      <c r="AO179" s="144"/>
      <c r="AP179" s="145">
        <f t="shared" si="306"/>
        <v>0</v>
      </c>
      <c r="AQ179" s="210">
        <f t="shared" si="355"/>
        <v>0</v>
      </c>
      <c r="AR179" s="211">
        <f t="shared" si="356"/>
        <v>0</v>
      </c>
      <c r="AS179" s="212">
        <f t="shared" si="357"/>
        <v>0</v>
      </c>
    </row>
    <row r="180" spans="1:47" x14ac:dyDescent="0.2">
      <c r="A180" s="194"/>
      <c r="C180" s="124" t="s">
        <v>149</v>
      </c>
      <c r="F180" s="126"/>
      <c r="G180" s="143"/>
      <c r="H180" s="144"/>
      <c r="I180" s="145">
        <f t="shared" si="295"/>
        <v>0</v>
      </c>
      <c r="J180" s="143"/>
      <c r="K180" s="144"/>
      <c r="L180" s="145">
        <f t="shared" si="296"/>
        <v>0</v>
      </c>
      <c r="M180" s="143"/>
      <c r="N180" s="144"/>
      <c r="O180" s="145">
        <f t="shared" si="297"/>
        <v>0</v>
      </c>
      <c r="P180" s="143"/>
      <c r="Q180" s="144"/>
      <c r="R180" s="145">
        <f t="shared" si="298"/>
        <v>0</v>
      </c>
      <c r="S180" s="143"/>
      <c r="T180" s="144"/>
      <c r="U180" s="145">
        <f t="shared" si="299"/>
        <v>0</v>
      </c>
      <c r="V180" s="143"/>
      <c r="W180" s="144"/>
      <c r="X180" s="145">
        <f t="shared" si="300"/>
        <v>0</v>
      </c>
      <c r="Y180" s="143"/>
      <c r="Z180" s="144"/>
      <c r="AA180" s="145">
        <f t="shared" si="301"/>
        <v>0</v>
      </c>
      <c r="AB180" s="143"/>
      <c r="AC180" s="144"/>
      <c r="AD180" s="145">
        <f t="shared" si="302"/>
        <v>0</v>
      </c>
      <c r="AE180" s="143"/>
      <c r="AF180" s="144"/>
      <c r="AG180" s="145">
        <f t="shared" si="303"/>
        <v>0</v>
      </c>
      <c r="AH180" s="143"/>
      <c r="AI180" s="144"/>
      <c r="AJ180" s="145">
        <f t="shared" si="304"/>
        <v>0</v>
      </c>
      <c r="AK180" s="143"/>
      <c r="AL180" s="144"/>
      <c r="AM180" s="145">
        <f t="shared" si="305"/>
        <v>0</v>
      </c>
      <c r="AN180" s="143"/>
      <c r="AO180" s="144"/>
      <c r="AP180" s="145">
        <f t="shared" si="306"/>
        <v>0</v>
      </c>
      <c r="AQ180" s="210">
        <f t="shared" si="355"/>
        <v>0</v>
      </c>
      <c r="AR180" s="211">
        <f t="shared" si="356"/>
        <v>0</v>
      </c>
      <c r="AS180" s="212">
        <f t="shared" si="357"/>
        <v>0</v>
      </c>
    </row>
    <row r="181" spans="1:47" x14ac:dyDescent="0.2">
      <c r="A181" s="194"/>
      <c r="C181" s="124" t="s">
        <v>150</v>
      </c>
      <c r="F181" s="126"/>
      <c r="G181" s="143"/>
      <c r="H181" s="144"/>
      <c r="I181" s="145">
        <f t="shared" si="295"/>
        <v>0</v>
      </c>
      <c r="J181" s="143"/>
      <c r="K181" s="144"/>
      <c r="L181" s="145">
        <f t="shared" si="296"/>
        <v>0</v>
      </c>
      <c r="M181" s="143"/>
      <c r="N181" s="144"/>
      <c r="O181" s="145">
        <f t="shared" si="297"/>
        <v>0</v>
      </c>
      <c r="P181" s="143"/>
      <c r="Q181" s="144"/>
      <c r="R181" s="145">
        <f t="shared" si="298"/>
        <v>0</v>
      </c>
      <c r="S181" s="143"/>
      <c r="T181" s="144"/>
      <c r="U181" s="145">
        <f t="shared" si="299"/>
        <v>0</v>
      </c>
      <c r="V181" s="143"/>
      <c r="W181" s="144"/>
      <c r="X181" s="145">
        <f t="shared" si="300"/>
        <v>0</v>
      </c>
      <c r="Y181" s="143"/>
      <c r="Z181" s="144"/>
      <c r="AA181" s="145">
        <f t="shared" si="301"/>
        <v>0</v>
      </c>
      <c r="AB181" s="143"/>
      <c r="AC181" s="144"/>
      <c r="AD181" s="145">
        <f t="shared" si="302"/>
        <v>0</v>
      </c>
      <c r="AE181" s="143"/>
      <c r="AF181" s="144"/>
      <c r="AG181" s="145">
        <f t="shared" si="303"/>
        <v>0</v>
      </c>
      <c r="AH181" s="143"/>
      <c r="AI181" s="144"/>
      <c r="AJ181" s="145">
        <f t="shared" si="304"/>
        <v>0</v>
      </c>
      <c r="AK181" s="143"/>
      <c r="AL181" s="144"/>
      <c r="AM181" s="145">
        <f t="shared" si="305"/>
        <v>0</v>
      </c>
      <c r="AN181" s="143"/>
      <c r="AO181" s="144"/>
      <c r="AP181" s="145">
        <f t="shared" si="306"/>
        <v>0</v>
      </c>
      <c r="AQ181" s="210">
        <f t="shared" si="355"/>
        <v>0</v>
      </c>
      <c r="AR181" s="211">
        <f t="shared" si="356"/>
        <v>0</v>
      </c>
      <c r="AS181" s="212">
        <f t="shared" si="357"/>
        <v>0</v>
      </c>
    </row>
    <row r="182" spans="1:47" x14ac:dyDescent="0.2">
      <c r="A182" s="194"/>
      <c r="C182" s="154"/>
      <c r="D182" s="154"/>
      <c r="E182" s="154"/>
      <c r="F182" s="155"/>
      <c r="G182" s="127"/>
      <c r="H182" s="174"/>
      <c r="I182" s="145">
        <f t="shared" si="295"/>
        <v>0</v>
      </c>
      <c r="J182" s="127"/>
      <c r="K182" s="174"/>
      <c r="L182" s="145">
        <f t="shared" si="296"/>
        <v>0</v>
      </c>
      <c r="M182" s="127"/>
      <c r="N182" s="174"/>
      <c r="O182" s="145">
        <f t="shared" si="297"/>
        <v>0</v>
      </c>
      <c r="P182" s="127"/>
      <c r="Q182" s="174"/>
      <c r="R182" s="145">
        <f t="shared" si="298"/>
        <v>0</v>
      </c>
      <c r="S182" s="127"/>
      <c r="T182" s="174"/>
      <c r="U182" s="145">
        <f t="shared" si="299"/>
        <v>0</v>
      </c>
      <c r="V182" s="127"/>
      <c r="W182" s="174"/>
      <c r="X182" s="145">
        <f t="shared" si="300"/>
        <v>0</v>
      </c>
      <c r="Y182" s="127"/>
      <c r="Z182" s="174"/>
      <c r="AA182" s="145">
        <f t="shared" si="301"/>
        <v>0</v>
      </c>
      <c r="AB182" s="127"/>
      <c r="AC182" s="174"/>
      <c r="AD182" s="145">
        <f t="shared" si="302"/>
        <v>0</v>
      </c>
      <c r="AE182" s="127"/>
      <c r="AF182" s="174"/>
      <c r="AG182" s="145">
        <f t="shared" si="303"/>
        <v>0</v>
      </c>
      <c r="AH182" s="127"/>
      <c r="AI182" s="174"/>
      <c r="AJ182" s="145">
        <f t="shared" si="304"/>
        <v>0</v>
      </c>
      <c r="AK182" s="127"/>
      <c r="AL182" s="174"/>
      <c r="AM182" s="145">
        <f t="shared" si="305"/>
        <v>0</v>
      </c>
      <c r="AN182" s="127"/>
      <c r="AO182" s="174"/>
      <c r="AP182" s="145">
        <f t="shared" si="306"/>
        <v>0</v>
      </c>
      <c r="AQ182" s="210">
        <f t="shared" si="355"/>
        <v>0</v>
      </c>
      <c r="AR182" s="211">
        <f t="shared" si="356"/>
        <v>0</v>
      </c>
      <c r="AS182" s="212">
        <f t="shared" si="357"/>
        <v>0</v>
      </c>
    </row>
    <row r="183" spans="1:47" s="146" customFormat="1" x14ac:dyDescent="0.2">
      <c r="A183" s="197"/>
      <c r="B183" s="146" t="s">
        <v>151</v>
      </c>
      <c r="F183" s="161"/>
      <c r="G183" s="34">
        <f>G184+G185</f>
        <v>746.42857142857144</v>
      </c>
      <c r="H183" s="147">
        <f>H184+H185</f>
        <v>0</v>
      </c>
      <c r="I183" s="137">
        <f t="shared" si="295"/>
        <v>746.42857142857144</v>
      </c>
      <c r="J183" s="34">
        <f>J184+J185</f>
        <v>746.42857142857144</v>
      </c>
      <c r="K183" s="147">
        <f>K184+K185</f>
        <v>0</v>
      </c>
      <c r="L183" s="137">
        <f t="shared" si="296"/>
        <v>746.42857142857144</v>
      </c>
      <c r="M183" s="34">
        <f>M184+M185</f>
        <v>746.42857142857144</v>
      </c>
      <c r="N183" s="147">
        <f>N184+N185</f>
        <v>0</v>
      </c>
      <c r="O183" s="137">
        <f t="shared" si="297"/>
        <v>746.42857142857144</v>
      </c>
      <c r="P183" s="34">
        <f>P184+P185</f>
        <v>746.42857142857144</v>
      </c>
      <c r="Q183" s="147">
        <f>Q184+Q185</f>
        <v>0</v>
      </c>
      <c r="R183" s="137">
        <f t="shared" si="298"/>
        <v>746.42857142857144</v>
      </c>
      <c r="S183" s="34">
        <f>S184+S185</f>
        <v>746.42857142857144</v>
      </c>
      <c r="T183" s="147">
        <f>T184+T185</f>
        <v>0</v>
      </c>
      <c r="U183" s="137">
        <f t="shared" si="299"/>
        <v>746.42857142857144</v>
      </c>
      <c r="V183" s="34">
        <f>V184+V185</f>
        <v>746.42857142857144</v>
      </c>
      <c r="W183" s="147">
        <f>W184+W185</f>
        <v>0</v>
      </c>
      <c r="X183" s="137">
        <f t="shared" si="300"/>
        <v>746.42857142857144</v>
      </c>
      <c r="Y183" s="34">
        <f>Y184+Y185</f>
        <v>746.42857142857144</v>
      </c>
      <c r="Z183" s="147">
        <f>Z184+Z185</f>
        <v>0</v>
      </c>
      <c r="AA183" s="137">
        <f t="shared" si="301"/>
        <v>746.42857142857144</v>
      </c>
      <c r="AB183" s="34">
        <f>AB184+AB185</f>
        <v>746.42857142857144</v>
      </c>
      <c r="AC183" s="147">
        <f>AC184+AC185</f>
        <v>0</v>
      </c>
      <c r="AD183" s="137">
        <f t="shared" si="302"/>
        <v>746.42857142857144</v>
      </c>
      <c r="AE183" s="34">
        <f>AE184+AE185</f>
        <v>746.42857142857144</v>
      </c>
      <c r="AF183" s="147">
        <f>AF184+AF185</f>
        <v>0</v>
      </c>
      <c r="AG183" s="137">
        <f t="shared" si="303"/>
        <v>746.42857142857144</v>
      </c>
      <c r="AH183" s="34">
        <f>AH184+AH185</f>
        <v>746.42857142857144</v>
      </c>
      <c r="AI183" s="147">
        <f>AI184+AI185</f>
        <v>0</v>
      </c>
      <c r="AJ183" s="137">
        <f t="shared" si="304"/>
        <v>746.42857142857144</v>
      </c>
      <c r="AK183" s="34">
        <f>AK184+AK185</f>
        <v>746.42857142857144</v>
      </c>
      <c r="AL183" s="147">
        <f>AL184+AL185</f>
        <v>0</v>
      </c>
      <c r="AM183" s="137">
        <f t="shared" si="305"/>
        <v>746.42857142857144</v>
      </c>
      <c r="AN183" s="34">
        <f>AN184+AN185</f>
        <v>746.42857142857144</v>
      </c>
      <c r="AO183" s="147">
        <f>AO184+AO185</f>
        <v>0</v>
      </c>
      <c r="AP183" s="137">
        <f t="shared" si="306"/>
        <v>746.42857142857144</v>
      </c>
      <c r="AQ183" s="207">
        <f t="shared" si="355"/>
        <v>8957.1428571428569</v>
      </c>
      <c r="AR183" s="208">
        <f t="shared" si="356"/>
        <v>0</v>
      </c>
      <c r="AS183" s="209">
        <f t="shared" si="357"/>
        <v>8957.1428571428569</v>
      </c>
      <c r="AU183" s="326"/>
    </row>
    <row r="184" spans="1:47" x14ac:dyDescent="0.2">
      <c r="A184" s="194"/>
      <c r="C184" s="124" t="s">
        <v>152</v>
      </c>
      <c r="F184" s="126"/>
      <c r="G184" s="143"/>
      <c r="H184" s="144"/>
      <c r="I184" s="145">
        <f t="shared" si="295"/>
        <v>0</v>
      </c>
      <c r="J184" s="143"/>
      <c r="K184" s="144"/>
      <c r="L184" s="145">
        <f t="shared" si="296"/>
        <v>0</v>
      </c>
      <c r="M184" s="143"/>
      <c r="N184" s="144"/>
      <c r="O184" s="145">
        <f t="shared" si="297"/>
        <v>0</v>
      </c>
      <c r="P184" s="143"/>
      <c r="Q184" s="144"/>
      <c r="R184" s="145">
        <f t="shared" si="298"/>
        <v>0</v>
      </c>
      <c r="S184" s="143"/>
      <c r="T184" s="144"/>
      <c r="U184" s="145">
        <f t="shared" si="299"/>
        <v>0</v>
      </c>
      <c r="V184" s="143"/>
      <c r="W184" s="144"/>
      <c r="X184" s="145">
        <f t="shared" si="300"/>
        <v>0</v>
      </c>
      <c r="Y184" s="143"/>
      <c r="Z184" s="144"/>
      <c r="AA184" s="145">
        <f t="shared" si="301"/>
        <v>0</v>
      </c>
      <c r="AB184" s="143"/>
      <c r="AC184" s="144"/>
      <c r="AD184" s="145">
        <f t="shared" si="302"/>
        <v>0</v>
      </c>
      <c r="AE184" s="143"/>
      <c r="AF184" s="144"/>
      <c r="AG184" s="145">
        <f t="shared" si="303"/>
        <v>0</v>
      </c>
      <c r="AH184" s="143"/>
      <c r="AI184" s="144"/>
      <c r="AJ184" s="145">
        <f t="shared" si="304"/>
        <v>0</v>
      </c>
      <c r="AK184" s="143"/>
      <c r="AL184" s="144"/>
      <c r="AM184" s="145">
        <f t="shared" si="305"/>
        <v>0</v>
      </c>
      <c r="AN184" s="143"/>
      <c r="AO184" s="144"/>
      <c r="AP184" s="145">
        <f t="shared" si="306"/>
        <v>0</v>
      </c>
      <c r="AQ184" s="210">
        <f t="shared" si="355"/>
        <v>0</v>
      </c>
      <c r="AR184" s="211">
        <f t="shared" si="356"/>
        <v>0</v>
      </c>
      <c r="AS184" s="212">
        <f t="shared" si="357"/>
        <v>0</v>
      </c>
    </row>
    <row r="185" spans="1:47" x14ac:dyDescent="0.2">
      <c r="A185" s="194"/>
      <c r="C185" s="124" t="s">
        <v>153</v>
      </c>
      <c r="F185" s="126"/>
      <c r="G185" s="143">
        <f>G186+G187+G188+G189</f>
        <v>746.42857142857144</v>
      </c>
      <c r="H185" s="144">
        <f>H186+H187+H188+H189</f>
        <v>0</v>
      </c>
      <c r="I185" s="145">
        <f t="shared" si="295"/>
        <v>746.42857142857144</v>
      </c>
      <c r="J185" s="143">
        <f>J186+J187+J188+J189</f>
        <v>746.42857142857144</v>
      </c>
      <c r="K185" s="144">
        <f>K186+K187+K188+K189</f>
        <v>0</v>
      </c>
      <c r="L185" s="145">
        <f t="shared" si="296"/>
        <v>746.42857142857144</v>
      </c>
      <c r="M185" s="143">
        <f>M186+M187+M188+M189</f>
        <v>746.42857142857144</v>
      </c>
      <c r="N185" s="144">
        <f>N186+N187+N188+N189</f>
        <v>0</v>
      </c>
      <c r="O185" s="145">
        <f t="shared" si="297"/>
        <v>746.42857142857144</v>
      </c>
      <c r="P185" s="143">
        <f>P186+P187+P188+P189</f>
        <v>746.42857142857144</v>
      </c>
      <c r="Q185" s="144">
        <f>Q186+Q187+Q188+Q189</f>
        <v>0</v>
      </c>
      <c r="R185" s="145">
        <f t="shared" si="298"/>
        <v>746.42857142857144</v>
      </c>
      <c r="S185" s="143">
        <f>S186+S187+S188+S189</f>
        <v>746.42857142857144</v>
      </c>
      <c r="T185" s="144">
        <f>T186+T187+T188+T189</f>
        <v>0</v>
      </c>
      <c r="U185" s="145">
        <f t="shared" si="299"/>
        <v>746.42857142857144</v>
      </c>
      <c r="V185" s="143">
        <f>V186+V187+V188+V189</f>
        <v>746.42857142857144</v>
      </c>
      <c r="W185" s="144">
        <f>W186+W187+W188+W189</f>
        <v>0</v>
      </c>
      <c r="X185" s="145">
        <f t="shared" si="300"/>
        <v>746.42857142857144</v>
      </c>
      <c r="Y185" s="143">
        <f>Y186+Y187+Y188+Y189</f>
        <v>746.42857142857144</v>
      </c>
      <c r="Z185" s="144">
        <f>Z186+Z187+Z188+Z189</f>
        <v>0</v>
      </c>
      <c r="AA185" s="145">
        <f t="shared" si="301"/>
        <v>746.42857142857144</v>
      </c>
      <c r="AB185" s="143">
        <f>AB186+AB187+AB188+AB189</f>
        <v>746.42857142857144</v>
      </c>
      <c r="AC185" s="144">
        <f>AC186+AC187+AC188+AC189</f>
        <v>0</v>
      </c>
      <c r="AD185" s="145">
        <f t="shared" si="302"/>
        <v>746.42857142857144</v>
      </c>
      <c r="AE185" s="143">
        <f>AE186+AE187+AE188+AE189</f>
        <v>746.42857142857144</v>
      </c>
      <c r="AF185" s="144">
        <f>AF186+AF187+AF188+AF189</f>
        <v>0</v>
      </c>
      <c r="AG185" s="145">
        <f t="shared" si="303"/>
        <v>746.42857142857144</v>
      </c>
      <c r="AH185" s="143">
        <f>AH186+AH187+AH188+AH189</f>
        <v>746.42857142857144</v>
      </c>
      <c r="AI185" s="144">
        <f>AI186+AI187+AI188+AI189</f>
        <v>0</v>
      </c>
      <c r="AJ185" s="145">
        <f t="shared" si="304"/>
        <v>746.42857142857144</v>
      </c>
      <c r="AK185" s="143">
        <f>AK186+AK187+AK188+AK189</f>
        <v>746.42857142857144</v>
      </c>
      <c r="AL185" s="144">
        <f>AL186+AL187+AL188+AL189</f>
        <v>0</v>
      </c>
      <c r="AM185" s="145">
        <f t="shared" si="305"/>
        <v>746.42857142857144</v>
      </c>
      <c r="AN185" s="143">
        <f>AN186+AN187+AN188+AN189</f>
        <v>746.42857142857144</v>
      </c>
      <c r="AO185" s="144">
        <f>AO186+AO187+AO188+AO189</f>
        <v>0</v>
      </c>
      <c r="AP185" s="145">
        <f t="shared" si="306"/>
        <v>746.42857142857144</v>
      </c>
      <c r="AQ185" s="210">
        <f t="shared" si="355"/>
        <v>8957.1428571428569</v>
      </c>
      <c r="AR185" s="211">
        <f t="shared" si="356"/>
        <v>0</v>
      </c>
      <c r="AS185" s="212">
        <f t="shared" si="357"/>
        <v>8957.1428571428569</v>
      </c>
    </row>
    <row r="186" spans="1:47" x14ac:dyDescent="0.2">
      <c r="A186" s="194"/>
      <c r="D186" s="124" t="s">
        <v>154</v>
      </c>
      <c r="F186" s="126"/>
      <c r="G186" s="143"/>
      <c r="H186" s="144"/>
      <c r="I186" s="145">
        <f t="shared" si="295"/>
        <v>0</v>
      </c>
      <c r="J186" s="143"/>
      <c r="K186" s="144"/>
      <c r="L186" s="145">
        <f t="shared" si="296"/>
        <v>0</v>
      </c>
      <c r="M186" s="143"/>
      <c r="N186" s="144"/>
      <c r="O186" s="145">
        <f t="shared" si="297"/>
        <v>0</v>
      </c>
      <c r="P186" s="143"/>
      <c r="Q186" s="144"/>
      <c r="R186" s="145">
        <f t="shared" si="298"/>
        <v>0</v>
      </c>
      <c r="S186" s="143"/>
      <c r="T186" s="144"/>
      <c r="U186" s="145">
        <f t="shared" si="299"/>
        <v>0</v>
      </c>
      <c r="V186" s="143"/>
      <c r="W186" s="144"/>
      <c r="X186" s="145">
        <f t="shared" si="300"/>
        <v>0</v>
      </c>
      <c r="Y186" s="143"/>
      <c r="Z186" s="144"/>
      <c r="AA186" s="145">
        <f t="shared" si="301"/>
        <v>0</v>
      </c>
      <c r="AB186" s="143"/>
      <c r="AC186" s="144"/>
      <c r="AD186" s="145">
        <f t="shared" si="302"/>
        <v>0</v>
      </c>
      <c r="AE186" s="143"/>
      <c r="AF186" s="144"/>
      <c r="AG186" s="145">
        <f t="shared" si="303"/>
        <v>0</v>
      </c>
      <c r="AH186" s="143"/>
      <c r="AI186" s="144"/>
      <c r="AJ186" s="145">
        <f t="shared" si="304"/>
        <v>0</v>
      </c>
      <c r="AK186" s="143"/>
      <c r="AL186" s="144"/>
      <c r="AM186" s="145">
        <f t="shared" si="305"/>
        <v>0</v>
      </c>
      <c r="AN186" s="143"/>
      <c r="AO186" s="144"/>
      <c r="AP186" s="145">
        <f t="shared" si="306"/>
        <v>0</v>
      </c>
      <c r="AQ186" s="210">
        <f t="shared" si="355"/>
        <v>0</v>
      </c>
      <c r="AR186" s="211">
        <f t="shared" si="356"/>
        <v>0</v>
      </c>
      <c r="AS186" s="212">
        <f t="shared" si="357"/>
        <v>0</v>
      </c>
    </row>
    <row r="187" spans="1:47" x14ac:dyDescent="0.2">
      <c r="A187" s="194"/>
      <c r="D187" s="124" t="s">
        <v>155</v>
      </c>
      <c r="F187" s="126"/>
      <c r="G187" s="143"/>
      <c r="H187" s="144"/>
      <c r="I187" s="145">
        <f t="shared" si="295"/>
        <v>0</v>
      </c>
      <c r="J187" s="143"/>
      <c r="K187" s="144"/>
      <c r="L187" s="145">
        <f t="shared" si="296"/>
        <v>0</v>
      </c>
      <c r="M187" s="143"/>
      <c r="N187" s="144"/>
      <c r="O187" s="145">
        <f t="shared" si="297"/>
        <v>0</v>
      </c>
      <c r="P187" s="143"/>
      <c r="Q187" s="144"/>
      <c r="R187" s="145">
        <f t="shared" si="298"/>
        <v>0</v>
      </c>
      <c r="S187" s="143"/>
      <c r="T187" s="144"/>
      <c r="U187" s="145">
        <f t="shared" si="299"/>
        <v>0</v>
      </c>
      <c r="V187" s="143"/>
      <c r="W187" s="144"/>
      <c r="X187" s="145">
        <f t="shared" si="300"/>
        <v>0</v>
      </c>
      <c r="Y187" s="143"/>
      <c r="Z187" s="144"/>
      <c r="AA187" s="145">
        <f t="shared" si="301"/>
        <v>0</v>
      </c>
      <c r="AB187" s="143"/>
      <c r="AC187" s="144"/>
      <c r="AD187" s="145">
        <f t="shared" si="302"/>
        <v>0</v>
      </c>
      <c r="AE187" s="143"/>
      <c r="AF187" s="144"/>
      <c r="AG187" s="145">
        <f t="shared" si="303"/>
        <v>0</v>
      </c>
      <c r="AH187" s="143"/>
      <c r="AI187" s="144"/>
      <c r="AJ187" s="145">
        <f t="shared" si="304"/>
        <v>0</v>
      </c>
      <c r="AK187" s="143"/>
      <c r="AL187" s="144"/>
      <c r="AM187" s="145">
        <f t="shared" si="305"/>
        <v>0</v>
      </c>
      <c r="AN187" s="143"/>
      <c r="AO187" s="144"/>
      <c r="AP187" s="145">
        <f t="shared" si="306"/>
        <v>0</v>
      </c>
      <c r="AQ187" s="210">
        <f t="shared" si="355"/>
        <v>0</v>
      </c>
      <c r="AR187" s="211">
        <f t="shared" si="356"/>
        <v>0</v>
      </c>
      <c r="AS187" s="212">
        <f t="shared" si="357"/>
        <v>0</v>
      </c>
    </row>
    <row r="188" spans="1:47" x14ac:dyDescent="0.2">
      <c r="A188" s="194" t="s">
        <v>268</v>
      </c>
      <c r="D188" s="124" t="s">
        <v>156</v>
      </c>
      <c r="F188" s="126"/>
      <c r="G188" s="143">
        <f>Лизинг!$N$18</f>
        <v>746.42857142857144</v>
      </c>
      <c r="H188" s="144"/>
      <c r="I188" s="145">
        <f t="shared" si="295"/>
        <v>746.42857142857144</v>
      </c>
      <c r="J188" s="143">
        <f>Лизинг!$N$19</f>
        <v>746.42857142857144</v>
      </c>
      <c r="K188" s="144"/>
      <c r="L188" s="145">
        <f t="shared" si="296"/>
        <v>746.42857142857144</v>
      </c>
      <c r="M188" s="143">
        <f>Лизинг!$N$20</f>
        <v>746.42857142857144</v>
      </c>
      <c r="N188" s="144"/>
      <c r="O188" s="145">
        <f t="shared" si="297"/>
        <v>746.42857142857144</v>
      </c>
      <c r="P188" s="143">
        <f>Лизинг!$N$21</f>
        <v>746.42857142857144</v>
      </c>
      <c r="Q188" s="144"/>
      <c r="R188" s="145">
        <f t="shared" si="298"/>
        <v>746.42857142857144</v>
      </c>
      <c r="S188" s="143">
        <f>Лизинг!$N$22</f>
        <v>746.42857142857144</v>
      </c>
      <c r="T188" s="144"/>
      <c r="U188" s="145">
        <f t="shared" si="299"/>
        <v>746.42857142857144</v>
      </c>
      <c r="V188" s="143">
        <f>Лизинг!$N$23</f>
        <v>746.42857142857144</v>
      </c>
      <c r="W188" s="144"/>
      <c r="X188" s="145">
        <f t="shared" si="300"/>
        <v>746.42857142857144</v>
      </c>
      <c r="Y188" s="143">
        <f>Лизинг!$N$24</f>
        <v>746.42857142857144</v>
      </c>
      <c r="Z188" s="144"/>
      <c r="AA188" s="145">
        <f t="shared" si="301"/>
        <v>746.42857142857144</v>
      </c>
      <c r="AB188" s="143">
        <f>Лизинг!$N$25</f>
        <v>746.42857142857144</v>
      </c>
      <c r="AC188" s="144"/>
      <c r="AD188" s="145">
        <f t="shared" si="302"/>
        <v>746.42857142857144</v>
      </c>
      <c r="AE188" s="143">
        <f>Лизинг!$N$26</f>
        <v>746.42857142857144</v>
      </c>
      <c r="AF188" s="144"/>
      <c r="AG188" s="145">
        <f t="shared" si="303"/>
        <v>746.42857142857144</v>
      </c>
      <c r="AH188" s="143">
        <f>Лизинг!$N$27</f>
        <v>746.42857142857144</v>
      </c>
      <c r="AI188" s="144"/>
      <c r="AJ188" s="145">
        <f t="shared" si="304"/>
        <v>746.42857142857144</v>
      </c>
      <c r="AK188" s="143">
        <f>Лизинг!$N$28</f>
        <v>746.42857142857144</v>
      </c>
      <c r="AL188" s="144"/>
      <c r="AM188" s="145">
        <f t="shared" si="305"/>
        <v>746.42857142857144</v>
      </c>
      <c r="AN188" s="143">
        <f>Лизинг!$N$29</f>
        <v>746.42857142857144</v>
      </c>
      <c r="AO188" s="144"/>
      <c r="AP188" s="145">
        <f t="shared" si="306"/>
        <v>746.42857142857144</v>
      </c>
      <c r="AQ188" s="210">
        <f t="shared" si="355"/>
        <v>8957.1428571428569</v>
      </c>
      <c r="AR188" s="211">
        <f t="shared" si="356"/>
        <v>0</v>
      </c>
      <c r="AS188" s="212">
        <f t="shared" si="357"/>
        <v>8957.1428571428569</v>
      </c>
    </row>
    <row r="189" spans="1:47" x14ac:dyDescent="0.2">
      <c r="A189" s="194"/>
      <c r="D189" s="124" t="s">
        <v>157</v>
      </c>
      <c r="F189" s="126"/>
      <c r="G189" s="143"/>
      <c r="H189" s="144"/>
      <c r="I189" s="145">
        <f t="shared" si="295"/>
        <v>0</v>
      </c>
      <c r="J189" s="143"/>
      <c r="K189" s="144"/>
      <c r="L189" s="145">
        <f t="shared" si="296"/>
        <v>0</v>
      </c>
      <c r="M189" s="143"/>
      <c r="N189" s="144"/>
      <c r="O189" s="145">
        <f t="shared" si="297"/>
        <v>0</v>
      </c>
      <c r="P189" s="143"/>
      <c r="Q189" s="144"/>
      <c r="R189" s="145">
        <f t="shared" si="298"/>
        <v>0</v>
      </c>
      <c r="S189" s="143"/>
      <c r="T189" s="144"/>
      <c r="U189" s="145">
        <f t="shared" si="299"/>
        <v>0</v>
      </c>
      <c r="V189" s="143"/>
      <c r="W189" s="144"/>
      <c r="X189" s="145">
        <f t="shared" si="300"/>
        <v>0</v>
      </c>
      <c r="Y189" s="143"/>
      <c r="Z189" s="144"/>
      <c r="AA189" s="145">
        <f t="shared" si="301"/>
        <v>0</v>
      </c>
      <c r="AB189" s="143"/>
      <c r="AC189" s="144"/>
      <c r="AD189" s="145">
        <f t="shared" si="302"/>
        <v>0</v>
      </c>
      <c r="AE189" s="143"/>
      <c r="AF189" s="144"/>
      <c r="AG189" s="145">
        <f t="shared" si="303"/>
        <v>0</v>
      </c>
      <c r="AH189" s="143"/>
      <c r="AI189" s="144"/>
      <c r="AJ189" s="145">
        <f t="shared" si="304"/>
        <v>0</v>
      </c>
      <c r="AK189" s="143"/>
      <c r="AL189" s="144"/>
      <c r="AM189" s="145">
        <f t="shared" si="305"/>
        <v>0</v>
      </c>
      <c r="AN189" s="143"/>
      <c r="AO189" s="144"/>
      <c r="AP189" s="145">
        <f t="shared" si="306"/>
        <v>0</v>
      </c>
      <c r="AQ189" s="210">
        <f t="shared" si="355"/>
        <v>0</v>
      </c>
      <c r="AR189" s="211">
        <f t="shared" si="356"/>
        <v>0</v>
      </c>
      <c r="AS189" s="212">
        <f t="shared" si="357"/>
        <v>0</v>
      </c>
    </row>
    <row r="190" spans="1:47" x14ac:dyDescent="0.2">
      <c r="A190" s="194"/>
      <c r="C190" s="154"/>
      <c r="D190" s="154"/>
      <c r="E190" s="154"/>
      <c r="F190" s="155"/>
      <c r="G190" s="127"/>
      <c r="H190" s="174"/>
      <c r="I190" s="145">
        <f t="shared" si="295"/>
        <v>0</v>
      </c>
      <c r="J190" s="127"/>
      <c r="K190" s="174"/>
      <c r="L190" s="145">
        <f t="shared" si="296"/>
        <v>0</v>
      </c>
      <c r="M190" s="127"/>
      <c r="N190" s="174"/>
      <c r="O190" s="145">
        <f t="shared" si="297"/>
        <v>0</v>
      </c>
      <c r="P190" s="127"/>
      <c r="Q190" s="174"/>
      <c r="R190" s="145">
        <f t="shared" si="298"/>
        <v>0</v>
      </c>
      <c r="S190" s="127"/>
      <c r="T190" s="174"/>
      <c r="U190" s="145">
        <f t="shared" si="299"/>
        <v>0</v>
      </c>
      <c r="V190" s="127"/>
      <c r="W190" s="174"/>
      <c r="X190" s="145">
        <f t="shared" si="300"/>
        <v>0</v>
      </c>
      <c r="Y190" s="127"/>
      <c r="Z190" s="174"/>
      <c r="AA190" s="145">
        <f t="shared" si="301"/>
        <v>0</v>
      </c>
      <c r="AB190" s="127"/>
      <c r="AC190" s="174"/>
      <c r="AD190" s="145">
        <f t="shared" si="302"/>
        <v>0</v>
      </c>
      <c r="AE190" s="127"/>
      <c r="AF190" s="174"/>
      <c r="AG190" s="145">
        <f t="shared" si="303"/>
        <v>0</v>
      </c>
      <c r="AH190" s="127"/>
      <c r="AI190" s="174"/>
      <c r="AJ190" s="145">
        <f t="shared" si="304"/>
        <v>0</v>
      </c>
      <c r="AK190" s="127"/>
      <c r="AL190" s="174"/>
      <c r="AM190" s="145">
        <f t="shared" si="305"/>
        <v>0</v>
      </c>
      <c r="AN190" s="127"/>
      <c r="AO190" s="174"/>
      <c r="AP190" s="145">
        <f t="shared" si="306"/>
        <v>0</v>
      </c>
      <c r="AQ190" s="210">
        <f t="shared" si="355"/>
        <v>0</v>
      </c>
      <c r="AR190" s="211">
        <f t="shared" si="356"/>
        <v>0</v>
      </c>
      <c r="AS190" s="212">
        <f t="shared" si="357"/>
        <v>0</v>
      </c>
    </row>
    <row r="191" spans="1:47" s="146" customFormat="1" x14ac:dyDescent="0.2">
      <c r="A191" s="197"/>
      <c r="B191" s="146" t="s">
        <v>158</v>
      </c>
      <c r="F191" s="161"/>
      <c r="G191" s="34">
        <f>G192+G196</f>
        <v>0</v>
      </c>
      <c r="H191" s="147">
        <f>H192+H196</f>
        <v>0</v>
      </c>
      <c r="I191" s="137">
        <f t="shared" si="295"/>
        <v>0</v>
      </c>
      <c r="J191" s="34">
        <f>J192+J196</f>
        <v>0</v>
      </c>
      <c r="K191" s="147">
        <f>K192+K196</f>
        <v>0</v>
      </c>
      <c r="L191" s="137">
        <f t="shared" si="296"/>
        <v>0</v>
      </c>
      <c r="M191" s="34">
        <f>M192+M196</f>
        <v>0</v>
      </c>
      <c r="N191" s="147">
        <f>N192+N196</f>
        <v>0</v>
      </c>
      <c r="O191" s="137">
        <f t="shared" si="297"/>
        <v>0</v>
      </c>
      <c r="P191" s="34">
        <f>P192+P196</f>
        <v>0</v>
      </c>
      <c r="Q191" s="147">
        <f>Q192+Q196</f>
        <v>0</v>
      </c>
      <c r="R191" s="137">
        <f t="shared" si="298"/>
        <v>0</v>
      </c>
      <c r="S191" s="34">
        <f>S192+S196</f>
        <v>0</v>
      </c>
      <c r="T191" s="147">
        <f>T192+T196</f>
        <v>0</v>
      </c>
      <c r="U191" s="137">
        <f t="shared" si="299"/>
        <v>0</v>
      </c>
      <c r="V191" s="34">
        <f>V192+V196</f>
        <v>0</v>
      </c>
      <c r="W191" s="147">
        <f>W192+W196</f>
        <v>0</v>
      </c>
      <c r="X191" s="137">
        <f t="shared" si="300"/>
        <v>0</v>
      </c>
      <c r="Y191" s="34">
        <f>Y192+Y196</f>
        <v>0</v>
      </c>
      <c r="Z191" s="147">
        <f>Z192+Z196</f>
        <v>0</v>
      </c>
      <c r="AA191" s="137">
        <f t="shared" si="301"/>
        <v>0</v>
      </c>
      <c r="AB191" s="34">
        <f>AB192+AB196</f>
        <v>0</v>
      </c>
      <c r="AC191" s="147">
        <f>AC192+AC196</f>
        <v>0</v>
      </c>
      <c r="AD191" s="137">
        <f t="shared" si="302"/>
        <v>0</v>
      </c>
      <c r="AE191" s="34">
        <f>AE192+AE196</f>
        <v>0</v>
      </c>
      <c r="AF191" s="147">
        <f>AF192+AF196</f>
        <v>0</v>
      </c>
      <c r="AG191" s="137">
        <f t="shared" si="303"/>
        <v>0</v>
      </c>
      <c r="AH191" s="34">
        <f>AH192+AH196</f>
        <v>0</v>
      </c>
      <c r="AI191" s="147">
        <f>AI192+AI196</f>
        <v>0</v>
      </c>
      <c r="AJ191" s="137">
        <f t="shared" si="304"/>
        <v>0</v>
      </c>
      <c r="AK191" s="34">
        <f>AK192+AK196</f>
        <v>0</v>
      </c>
      <c r="AL191" s="147">
        <f>AL192+AL196</f>
        <v>0</v>
      </c>
      <c r="AM191" s="137">
        <f t="shared" si="305"/>
        <v>0</v>
      </c>
      <c r="AN191" s="34">
        <f>AN192+AN196</f>
        <v>0</v>
      </c>
      <c r="AO191" s="147">
        <f>AO192+AO196</f>
        <v>0</v>
      </c>
      <c r="AP191" s="137">
        <f t="shared" si="306"/>
        <v>0</v>
      </c>
      <c r="AQ191" s="207">
        <f t="shared" si="355"/>
        <v>0</v>
      </c>
      <c r="AR191" s="208">
        <f t="shared" si="356"/>
        <v>0</v>
      </c>
      <c r="AS191" s="209">
        <f t="shared" si="357"/>
        <v>0</v>
      </c>
      <c r="AU191" s="326"/>
    </row>
    <row r="192" spans="1:47" x14ac:dyDescent="0.2">
      <c r="A192" s="194"/>
      <c r="C192" s="124" t="s">
        <v>159</v>
      </c>
      <c r="F192" s="126"/>
      <c r="G192" s="143">
        <f>G193+G194+G195</f>
        <v>0</v>
      </c>
      <c r="H192" s="144">
        <f>H193+H194+H195</f>
        <v>0</v>
      </c>
      <c r="I192" s="145">
        <f t="shared" si="295"/>
        <v>0</v>
      </c>
      <c r="J192" s="143">
        <f>J193+J194+J195</f>
        <v>0</v>
      </c>
      <c r="K192" s="144">
        <f>K193+K194+K195</f>
        <v>0</v>
      </c>
      <c r="L192" s="145">
        <f t="shared" si="296"/>
        <v>0</v>
      </c>
      <c r="M192" s="143">
        <f>M193+M194+M195</f>
        <v>0</v>
      </c>
      <c r="N192" s="144">
        <f>N193+N194+N195</f>
        <v>0</v>
      </c>
      <c r="O192" s="145">
        <f t="shared" si="297"/>
        <v>0</v>
      </c>
      <c r="P192" s="143">
        <f>P193+P194+P195</f>
        <v>0</v>
      </c>
      <c r="Q192" s="144">
        <f>Q193+Q194+Q195</f>
        <v>0</v>
      </c>
      <c r="R192" s="145">
        <f t="shared" si="298"/>
        <v>0</v>
      </c>
      <c r="S192" s="143">
        <f>S193+S194+S195</f>
        <v>0</v>
      </c>
      <c r="T192" s="144">
        <f>T193+T194+T195</f>
        <v>0</v>
      </c>
      <c r="U192" s="145">
        <f t="shared" si="299"/>
        <v>0</v>
      </c>
      <c r="V192" s="143">
        <f>V193+V194+V195</f>
        <v>0</v>
      </c>
      <c r="W192" s="144">
        <f>W193+W194+W195</f>
        <v>0</v>
      </c>
      <c r="X192" s="145">
        <f t="shared" si="300"/>
        <v>0</v>
      </c>
      <c r="Y192" s="143">
        <f>Y193+Y194+Y195</f>
        <v>0</v>
      </c>
      <c r="Z192" s="144">
        <f>Z193+Z194+Z195</f>
        <v>0</v>
      </c>
      <c r="AA192" s="145">
        <f t="shared" si="301"/>
        <v>0</v>
      </c>
      <c r="AB192" s="143">
        <f>AB193+AB194+AB195</f>
        <v>0</v>
      </c>
      <c r="AC192" s="144">
        <f>AC193+AC194+AC195</f>
        <v>0</v>
      </c>
      <c r="AD192" s="145">
        <f t="shared" si="302"/>
        <v>0</v>
      </c>
      <c r="AE192" s="143">
        <f>AE193+AE194+AE195</f>
        <v>0</v>
      </c>
      <c r="AF192" s="144">
        <f>AF193+AF194+AF195</f>
        <v>0</v>
      </c>
      <c r="AG192" s="145">
        <f t="shared" si="303"/>
        <v>0</v>
      </c>
      <c r="AH192" s="143">
        <f>AH193+AH194+AH195</f>
        <v>0</v>
      </c>
      <c r="AI192" s="144">
        <f>AI193+AI194+AI195</f>
        <v>0</v>
      </c>
      <c r="AJ192" s="145">
        <f t="shared" si="304"/>
        <v>0</v>
      </c>
      <c r="AK192" s="143">
        <f>AK193+AK194+AK195</f>
        <v>0</v>
      </c>
      <c r="AL192" s="144">
        <f>AL193+AL194+AL195</f>
        <v>0</v>
      </c>
      <c r="AM192" s="145">
        <f t="shared" si="305"/>
        <v>0</v>
      </c>
      <c r="AN192" s="143">
        <f>AN193+AN194+AN195</f>
        <v>0</v>
      </c>
      <c r="AO192" s="144">
        <f>AO193+AO194+AO195</f>
        <v>0</v>
      </c>
      <c r="AP192" s="145">
        <f t="shared" si="306"/>
        <v>0</v>
      </c>
      <c r="AQ192" s="210">
        <f t="shared" si="355"/>
        <v>0</v>
      </c>
      <c r="AR192" s="211">
        <f t="shared" si="356"/>
        <v>0</v>
      </c>
      <c r="AS192" s="212">
        <f t="shared" si="357"/>
        <v>0</v>
      </c>
    </row>
    <row r="193" spans="1:47" x14ac:dyDescent="0.2">
      <c r="A193" s="194"/>
      <c r="D193" s="124" t="s">
        <v>160</v>
      </c>
      <c r="F193" s="126"/>
      <c r="G193" s="144"/>
      <c r="H193" s="144"/>
      <c r="I193" s="145">
        <f t="shared" si="295"/>
        <v>0</v>
      </c>
      <c r="J193" s="144"/>
      <c r="K193" s="144"/>
      <c r="L193" s="145">
        <f t="shared" si="296"/>
        <v>0</v>
      </c>
      <c r="M193" s="144"/>
      <c r="N193" s="144"/>
      <c r="O193" s="145">
        <f t="shared" si="297"/>
        <v>0</v>
      </c>
      <c r="P193" s="144"/>
      <c r="Q193" s="144"/>
      <c r="R193" s="145">
        <f t="shared" si="298"/>
        <v>0</v>
      </c>
      <c r="S193" s="144"/>
      <c r="T193" s="144"/>
      <c r="U193" s="145">
        <f t="shared" si="299"/>
        <v>0</v>
      </c>
      <c r="V193" s="144"/>
      <c r="W193" s="144"/>
      <c r="X193" s="145">
        <f t="shared" si="300"/>
        <v>0</v>
      </c>
      <c r="Y193" s="144"/>
      <c r="Z193" s="144"/>
      <c r="AA193" s="145">
        <f t="shared" si="301"/>
        <v>0</v>
      </c>
      <c r="AB193" s="144"/>
      <c r="AC193" s="144"/>
      <c r="AD193" s="145">
        <f t="shared" si="302"/>
        <v>0</v>
      </c>
      <c r="AE193" s="144"/>
      <c r="AF193" s="144"/>
      <c r="AG193" s="145">
        <f t="shared" si="303"/>
        <v>0</v>
      </c>
      <c r="AH193" s="144"/>
      <c r="AI193" s="144"/>
      <c r="AJ193" s="145">
        <f t="shared" si="304"/>
        <v>0</v>
      </c>
      <c r="AK193" s="144"/>
      <c r="AL193" s="144"/>
      <c r="AM193" s="145">
        <f t="shared" si="305"/>
        <v>0</v>
      </c>
      <c r="AN193" s="144"/>
      <c r="AO193" s="144"/>
      <c r="AP193" s="145">
        <f t="shared" si="306"/>
        <v>0</v>
      </c>
      <c r="AQ193" s="210">
        <f t="shared" si="355"/>
        <v>0</v>
      </c>
      <c r="AR193" s="211">
        <f t="shared" si="356"/>
        <v>0</v>
      </c>
      <c r="AS193" s="212">
        <f t="shared" si="357"/>
        <v>0</v>
      </c>
    </row>
    <row r="194" spans="1:47" x14ac:dyDescent="0.2">
      <c r="A194" s="194"/>
      <c r="D194" s="124" t="s">
        <v>161</v>
      </c>
      <c r="F194" s="126"/>
      <c r="G194" s="144"/>
      <c r="H194" s="144"/>
      <c r="I194" s="145">
        <f t="shared" si="295"/>
        <v>0</v>
      </c>
      <c r="J194" s="144"/>
      <c r="K194" s="144"/>
      <c r="L194" s="145">
        <f t="shared" si="296"/>
        <v>0</v>
      </c>
      <c r="M194" s="144"/>
      <c r="N194" s="144"/>
      <c r="O194" s="145">
        <f t="shared" si="297"/>
        <v>0</v>
      </c>
      <c r="P194" s="144"/>
      <c r="Q194" s="144"/>
      <c r="R194" s="145">
        <f t="shared" si="298"/>
        <v>0</v>
      </c>
      <c r="S194" s="144"/>
      <c r="T194" s="144"/>
      <c r="U194" s="145">
        <f t="shared" si="299"/>
        <v>0</v>
      </c>
      <c r="V194" s="144"/>
      <c r="W194" s="144"/>
      <c r="X194" s="145">
        <f t="shared" si="300"/>
        <v>0</v>
      </c>
      <c r="Y194" s="144"/>
      <c r="Z194" s="144"/>
      <c r="AA194" s="145">
        <f t="shared" si="301"/>
        <v>0</v>
      </c>
      <c r="AB194" s="144"/>
      <c r="AC194" s="144"/>
      <c r="AD194" s="145">
        <f t="shared" si="302"/>
        <v>0</v>
      </c>
      <c r="AE194" s="144"/>
      <c r="AF194" s="144"/>
      <c r="AG194" s="145">
        <f t="shared" si="303"/>
        <v>0</v>
      </c>
      <c r="AH194" s="144"/>
      <c r="AI194" s="144"/>
      <c r="AJ194" s="145">
        <f t="shared" si="304"/>
        <v>0</v>
      </c>
      <c r="AK194" s="144"/>
      <c r="AL194" s="144"/>
      <c r="AM194" s="145">
        <f t="shared" si="305"/>
        <v>0</v>
      </c>
      <c r="AN194" s="144"/>
      <c r="AO194" s="144"/>
      <c r="AP194" s="145">
        <f t="shared" si="306"/>
        <v>0</v>
      </c>
      <c r="AQ194" s="210">
        <f t="shared" si="355"/>
        <v>0</v>
      </c>
      <c r="AR194" s="211">
        <f t="shared" si="356"/>
        <v>0</v>
      </c>
      <c r="AS194" s="212">
        <f t="shared" si="357"/>
        <v>0</v>
      </c>
    </row>
    <row r="195" spans="1:47" x14ac:dyDescent="0.2">
      <c r="A195" s="194"/>
      <c r="D195" s="124" t="s">
        <v>162</v>
      </c>
      <c r="F195" s="126"/>
      <c r="G195" s="144"/>
      <c r="H195" s="144"/>
      <c r="I195" s="145">
        <f t="shared" si="295"/>
        <v>0</v>
      </c>
      <c r="J195" s="144"/>
      <c r="K195" s="144"/>
      <c r="L195" s="145">
        <f t="shared" si="296"/>
        <v>0</v>
      </c>
      <c r="M195" s="144"/>
      <c r="N195" s="144"/>
      <c r="O195" s="145">
        <f t="shared" si="297"/>
        <v>0</v>
      </c>
      <c r="P195" s="144"/>
      <c r="Q195" s="144"/>
      <c r="R195" s="145">
        <f t="shared" si="298"/>
        <v>0</v>
      </c>
      <c r="S195" s="144"/>
      <c r="T195" s="144"/>
      <c r="U195" s="145">
        <f t="shared" si="299"/>
        <v>0</v>
      </c>
      <c r="V195" s="144"/>
      <c r="W195" s="144"/>
      <c r="X195" s="145">
        <f t="shared" si="300"/>
        <v>0</v>
      </c>
      <c r="Y195" s="144"/>
      <c r="Z195" s="144"/>
      <c r="AA195" s="145">
        <f t="shared" si="301"/>
        <v>0</v>
      </c>
      <c r="AB195" s="144"/>
      <c r="AC195" s="144"/>
      <c r="AD195" s="145">
        <f t="shared" si="302"/>
        <v>0</v>
      </c>
      <c r="AE195" s="144"/>
      <c r="AF195" s="144"/>
      <c r="AG195" s="145">
        <f t="shared" si="303"/>
        <v>0</v>
      </c>
      <c r="AH195" s="144"/>
      <c r="AI195" s="144"/>
      <c r="AJ195" s="145">
        <f t="shared" si="304"/>
        <v>0</v>
      </c>
      <c r="AK195" s="144"/>
      <c r="AL195" s="144"/>
      <c r="AM195" s="145">
        <f t="shared" si="305"/>
        <v>0</v>
      </c>
      <c r="AN195" s="144"/>
      <c r="AO195" s="144"/>
      <c r="AP195" s="145">
        <f t="shared" si="306"/>
        <v>0</v>
      </c>
      <c r="AQ195" s="210">
        <f t="shared" si="355"/>
        <v>0</v>
      </c>
      <c r="AR195" s="211">
        <f t="shared" si="356"/>
        <v>0</v>
      </c>
      <c r="AS195" s="212">
        <f t="shared" si="357"/>
        <v>0</v>
      </c>
    </row>
    <row r="196" spans="1:47" x14ac:dyDescent="0.2">
      <c r="A196" s="194"/>
      <c r="C196" s="124" t="s">
        <v>163</v>
      </c>
      <c r="F196" s="126"/>
      <c r="G196" s="144"/>
      <c r="H196" s="144"/>
      <c r="I196" s="145">
        <f t="shared" si="295"/>
        <v>0</v>
      </c>
      <c r="J196" s="144"/>
      <c r="K196" s="144"/>
      <c r="L196" s="145">
        <f t="shared" si="296"/>
        <v>0</v>
      </c>
      <c r="M196" s="144"/>
      <c r="N196" s="144"/>
      <c r="O196" s="145">
        <f t="shared" si="297"/>
        <v>0</v>
      </c>
      <c r="P196" s="144"/>
      <c r="Q196" s="144"/>
      <c r="R196" s="145">
        <f t="shared" si="298"/>
        <v>0</v>
      </c>
      <c r="S196" s="144"/>
      <c r="T196" s="144"/>
      <c r="U196" s="145">
        <f t="shared" si="299"/>
        <v>0</v>
      </c>
      <c r="V196" s="144"/>
      <c r="W196" s="144"/>
      <c r="X196" s="145">
        <f t="shared" si="300"/>
        <v>0</v>
      </c>
      <c r="Y196" s="144"/>
      <c r="Z196" s="144"/>
      <c r="AA196" s="145">
        <f t="shared" si="301"/>
        <v>0</v>
      </c>
      <c r="AB196" s="144"/>
      <c r="AC196" s="144"/>
      <c r="AD196" s="145">
        <f t="shared" si="302"/>
        <v>0</v>
      </c>
      <c r="AE196" s="144"/>
      <c r="AF196" s="144"/>
      <c r="AG196" s="145">
        <f t="shared" si="303"/>
        <v>0</v>
      </c>
      <c r="AH196" s="144"/>
      <c r="AI196" s="144"/>
      <c r="AJ196" s="145">
        <f t="shared" si="304"/>
        <v>0</v>
      </c>
      <c r="AK196" s="144"/>
      <c r="AL196" s="144"/>
      <c r="AM196" s="145">
        <f t="shared" si="305"/>
        <v>0</v>
      </c>
      <c r="AN196" s="144"/>
      <c r="AO196" s="144"/>
      <c r="AP196" s="145">
        <f t="shared" si="306"/>
        <v>0</v>
      </c>
      <c r="AQ196" s="210">
        <f t="shared" si="355"/>
        <v>0</v>
      </c>
      <c r="AR196" s="211">
        <f t="shared" si="356"/>
        <v>0</v>
      </c>
      <c r="AS196" s="212">
        <f t="shared" si="357"/>
        <v>0</v>
      </c>
    </row>
    <row r="197" spans="1:47" x14ac:dyDescent="0.2">
      <c r="A197" s="194"/>
      <c r="F197" s="126"/>
      <c r="G197" s="143"/>
      <c r="H197" s="144"/>
      <c r="I197" s="145">
        <f t="shared" si="295"/>
        <v>0</v>
      </c>
      <c r="J197" s="143"/>
      <c r="K197" s="144"/>
      <c r="L197" s="145">
        <f t="shared" si="296"/>
        <v>0</v>
      </c>
      <c r="M197" s="143"/>
      <c r="N197" s="144"/>
      <c r="O197" s="145">
        <f t="shared" si="297"/>
        <v>0</v>
      </c>
      <c r="P197" s="143"/>
      <c r="Q197" s="144"/>
      <c r="R197" s="145">
        <f t="shared" si="298"/>
        <v>0</v>
      </c>
      <c r="S197" s="143"/>
      <c r="T197" s="144"/>
      <c r="U197" s="145">
        <f t="shared" si="299"/>
        <v>0</v>
      </c>
      <c r="V197" s="143"/>
      <c r="W197" s="144"/>
      <c r="X197" s="145">
        <f t="shared" si="300"/>
        <v>0</v>
      </c>
      <c r="Y197" s="143"/>
      <c r="Z197" s="144"/>
      <c r="AA197" s="145">
        <f t="shared" si="301"/>
        <v>0</v>
      </c>
      <c r="AB197" s="143"/>
      <c r="AC197" s="144"/>
      <c r="AD197" s="145">
        <f t="shared" si="302"/>
        <v>0</v>
      </c>
      <c r="AE197" s="143"/>
      <c r="AF197" s="144"/>
      <c r="AG197" s="145">
        <f t="shared" si="303"/>
        <v>0</v>
      </c>
      <c r="AH197" s="143"/>
      <c r="AI197" s="144"/>
      <c r="AJ197" s="145">
        <f t="shared" si="304"/>
        <v>0</v>
      </c>
      <c r="AK197" s="143"/>
      <c r="AL197" s="144"/>
      <c r="AM197" s="145">
        <f t="shared" si="305"/>
        <v>0</v>
      </c>
      <c r="AN197" s="143"/>
      <c r="AO197" s="144"/>
      <c r="AP197" s="145">
        <f t="shared" si="306"/>
        <v>0</v>
      </c>
      <c r="AQ197" s="210">
        <f t="shared" si="355"/>
        <v>0</v>
      </c>
      <c r="AR197" s="211">
        <f t="shared" si="356"/>
        <v>0</v>
      </c>
      <c r="AS197" s="212">
        <f t="shared" si="357"/>
        <v>0</v>
      </c>
    </row>
    <row r="198" spans="1:47" s="146" customFormat="1" x14ac:dyDescent="0.2">
      <c r="A198" s="197"/>
      <c r="B198" s="146" t="s">
        <v>164</v>
      </c>
      <c r="F198" s="161"/>
      <c r="G198" s="34">
        <f>SUM(G199:G204)</f>
        <v>0</v>
      </c>
      <c r="H198" s="147">
        <f>SUM(H199:H204)</f>
        <v>0</v>
      </c>
      <c r="I198" s="137">
        <f t="shared" si="295"/>
        <v>0</v>
      </c>
      <c r="J198" s="34">
        <f>SUM(J199:J204)</f>
        <v>0</v>
      </c>
      <c r="K198" s="147">
        <f>SUM(K199:K204)</f>
        <v>0</v>
      </c>
      <c r="L198" s="137">
        <f t="shared" si="296"/>
        <v>0</v>
      </c>
      <c r="M198" s="34">
        <f>SUM(M199:M204)</f>
        <v>0</v>
      </c>
      <c r="N198" s="147">
        <f>SUM(N199:N204)</f>
        <v>0</v>
      </c>
      <c r="O198" s="137">
        <f t="shared" si="297"/>
        <v>0</v>
      </c>
      <c r="P198" s="34">
        <f>SUM(P199:P204)</f>
        <v>0</v>
      </c>
      <c r="Q198" s="147">
        <f>SUM(Q199:Q204)</f>
        <v>0</v>
      </c>
      <c r="R198" s="137">
        <f t="shared" si="298"/>
        <v>0</v>
      </c>
      <c r="S198" s="34">
        <f>SUM(S199:S204)</f>
        <v>0</v>
      </c>
      <c r="T198" s="147">
        <f>SUM(T199:T204)</f>
        <v>0</v>
      </c>
      <c r="U198" s="137">
        <f t="shared" si="299"/>
        <v>0</v>
      </c>
      <c r="V198" s="34">
        <f>SUM(V199:V204)</f>
        <v>0</v>
      </c>
      <c r="W198" s="147">
        <f>SUM(W199:W204)</f>
        <v>0</v>
      </c>
      <c r="X198" s="137">
        <f t="shared" si="300"/>
        <v>0</v>
      </c>
      <c r="Y198" s="34">
        <f>SUM(Y199:Y204)</f>
        <v>0</v>
      </c>
      <c r="Z198" s="147">
        <f>SUM(Z199:Z204)</f>
        <v>0</v>
      </c>
      <c r="AA198" s="137">
        <f t="shared" si="301"/>
        <v>0</v>
      </c>
      <c r="AB198" s="34">
        <f>SUM(AB199:AB204)</f>
        <v>0</v>
      </c>
      <c r="AC198" s="147">
        <f>SUM(AC199:AC204)</f>
        <v>0</v>
      </c>
      <c r="AD198" s="137">
        <f t="shared" si="302"/>
        <v>0</v>
      </c>
      <c r="AE198" s="34">
        <f>SUM(AE199:AE204)</f>
        <v>0</v>
      </c>
      <c r="AF198" s="147">
        <f>SUM(AF199:AF204)</f>
        <v>0</v>
      </c>
      <c r="AG198" s="137">
        <f t="shared" si="303"/>
        <v>0</v>
      </c>
      <c r="AH198" s="34">
        <f>SUM(AH199:AH204)</f>
        <v>0</v>
      </c>
      <c r="AI198" s="147">
        <f>SUM(AI199:AI204)</f>
        <v>0</v>
      </c>
      <c r="AJ198" s="137">
        <f t="shared" si="304"/>
        <v>0</v>
      </c>
      <c r="AK198" s="34">
        <f>SUM(AK199:AK204)</f>
        <v>0</v>
      </c>
      <c r="AL198" s="147">
        <f>SUM(AL199:AL204)</f>
        <v>0</v>
      </c>
      <c r="AM198" s="137">
        <f t="shared" si="305"/>
        <v>0</v>
      </c>
      <c r="AN198" s="34">
        <f>SUM(AN199:AN204)</f>
        <v>0</v>
      </c>
      <c r="AO198" s="147">
        <f>SUM(AO199:AO204)</f>
        <v>0</v>
      </c>
      <c r="AP198" s="137">
        <f t="shared" si="306"/>
        <v>0</v>
      </c>
      <c r="AQ198" s="207">
        <f t="shared" si="355"/>
        <v>0</v>
      </c>
      <c r="AR198" s="208">
        <f t="shared" si="356"/>
        <v>0</v>
      </c>
      <c r="AS198" s="209">
        <f t="shared" si="357"/>
        <v>0</v>
      </c>
      <c r="AU198" s="326"/>
    </row>
    <row r="199" spans="1:47" x14ac:dyDescent="0.2">
      <c r="A199" s="194"/>
      <c r="C199" s="124" t="s">
        <v>165</v>
      </c>
      <c r="F199" s="126"/>
      <c r="G199" s="143"/>
      <c r="H199" s="144"/>
      <c r="I199" s="145">
        <f t="shared" si="295"/>
        <v>0</v>
      </c>
      <c r="J199" s="143"/>
      <c r="K199" s="144"/>
      <c r="L199" s="145">
        <f t="shared" si="296"/>
        <v>0</v>
      </c>
      <c r="M199" s="143"/>
      <c r="N199" s="144"/>
      <c r="O199" s="145">
        <f t="shared" si="297"/>
        <v>0</v>
      </c>
      <c r="P199" s="143"/>
      <c r="Q199" s="144"/>
      <c r="R199" s="145">
        <f t="shared" si="298"/>
        <v>0</v>
      </c>
      <c r="S199" s="143"/>
      <c r="T199" s="144"/>
      <c r="U199" s="145">
        <f t="shared" si="299"/>
        <v>0</v>
      </c>
      <c r="V199" s="143"/>
      <c r="W199" s="144"/>
      <c r="X199" s="145">
        <f t="shared" si="300"/>
        <v>0</v>
      </c>
      <c r="Y199" s="143"/>
      <c r="Z199" s="144"/>
      <c r="AA199" s="145">
        <f t="shared" si="301"/>
        <v>0</v>
      </c>
      <c r="AB199" s="143"/>
      <c r="AC199" s="144"/>
      <c r="AD199" s="145">
        <f t="shared" si="302"/>
        <v>0</v>
      </c>
      <c r="AE199" s="143"/>
      <c r="AF199" s="144"/>
      <c r="AG199" s="145">
        <f t="shared" si="303"/>
        <v>0</v>
      </c>
      <c r="AH199" s="143"/>
      <c r="AI199" s="144"/>
      <c r="AJ199" s="145">
        <f t="shared" si="304"/>
        <v>0</v>
      </c>
      <c r="AK199" s="143"/>
      <c r="AL199" s="144"/>
      <c r="AM199" s="145">
        <f t="shared" si="305"/>
        <v>0</v>
      </c>
      <c r="AN199" s="143"/>
      <c r="AO199" s="144"/>
      <c r="AP199" s="145">
        <f t="shared" si="306"/>
        <v>0</v>
      </c>
      <c r="AQ199" s="210">
        <f t="shared" si="355"/>
        <v>0</v>
      </c>
      <c r="AR199" s="211">
        <f t="shared" si="356"/>
        <v>0</v>
      </c>
      <c r="AS199" s="212">
        <f t="shared" si="357"/>
        <v>0</v>
      </c>
    </row>
    <row r="200" spans="1:47" x14ac:dyDescent="0.2">
      <c r="A200" s="194"/>
      <c r="C200" s="124" t="s">
        <v>166</v>
      </c>
      <c r="F200" s="126"/>
      <c r="G200" s="143"/>
      <c r="H200" s="144"/>
      <c r="I200" s="145">
        <f t="shared" si="295"/>
        <v>0</v>
      </c>
      <c r="J200" s="143"/>
      <c r="K200" s="144"/>
      <c r="L200" s="145">
        <f t="shared" si="296"/>
        <v>0</v>
      </c>
      <c r="M200" s="143"/>
      <c r="N200" s="144"/>
      <c r="O200" s="145">
        <f t="shared" si="297"/>
        <v>0</v>
      </c>
      <c r="P200" s="143"/>
      <c r="Q200" s="144"/>
      <c r="R200" s="145">
        <f t="shared" si="298"/>
        <v>0</v>
      </c>
      <c r="S200" s="143"/>
      <c r="T200" s="144"/>
      <c r="U200" s="145">
        <f t="shared" si="299"/>
        <v>0</v>
      </c>
      <c r="V200" s="143"/>
      <c r="W200" s="144"/>
      <c r="X200" s="145">
        <f t="shared" si="300"/>
        <v>0</v>
      </c>
      <c r="Y200" s="143"/>
      <c r="Z200" s="144"/>
      <c r="AA200" s="145">
        <f t="shared" si="301"/>
        <v>0</v>
      </c>
      <c r="AB200" s="143"/>
      <c r="AC200" s="144"/>
      <c r="AD200" s="145">
        <f t="shared" si="302"/>
        <v>0</v>
      </c>
      <c r="AE200" s="143"/>
      <c r="AF200" s="144"/>
      <c r="AG200" s="145">
        <f t="shared" si="303"/>
        <v>0</v>
      </c>
      <c r="AH200" s="143"/>
      <c r="AI200" s="144"/>
      <c r="AJ200" s="145">
        <f t="shared" si="304"/>
        <v>0</v>
      </c>
      <c r="AK200" s="143"/>
      <c r="AL200" s="144"/>
      <c r="AM200" s="145">
        <f t="shared" si="305"/>
        <v>0</v>
      </c>
      <c r="AN200" s="143"/>
      <c r="AO200" s="144"/>
      <c r="AP200" s="145">
        <f t="shared" si="306"/>
        <v>0</v>
      </c>
      <c r="AQ200" s="210">
        <f t="shared" si="355"/>
        <v>0</v>
      </c>
      <c r="AR200" s="211">
        <f t="shared" si="356"/>
        <v>0</v>
      </c>
      <c r="AS200" s="212">
        <f t="shared" si="357"/>
        <v>0</v>
      </c>
    </row>
    <row r="201" spans="1:47" x14ac:dyDescent="0.2">
      <c r="A201" s="194"/>
      <c r="C201" s="124" t="s">
        <v>167</v>
      </c>
      <c r="F201" s="126"/>
      <c r="G201" s="143"/>
      <c r="H201" s="144"/>
      <c r="I201" s="145">
        <f t="shared" si="295"/>
        <v>0</v>
      </c>
      <c r="J201" s="143"/>
      <c r="K201" s="144"/>
      <c r="L201" s="145">
        <f t="shared" si="296"/>
        <v>0</v>
      </c>
      <c r="M201" s="143"/>
      <c r="N201" s="144"/>
      <c r="O201" s="145">
        <f t="shared" si="297"/>
        <v>0</v>
      </c>
      <c r="P201" s="143"/>
      <c r="Q201" s="144"/>
      <c r="R201" s="145">
        <f t="shared" si="298"/>
        <v>0</v>
      </c>
      <c r="S201" s="143"/>
      <c r="T201" s="144"/>
      <c r="U201" s="145">
        <f t="shared" si="299"/>
        <v>0</v>
      </c>
      <c r="V201" s="143"/>
      <c r="W201" s="144"/>
      <c r="X201" s="145">
        <f t="shared" si="300"/>
        <v>0</v>
      </c>
      <c r="Y201" s="143"/>
      <c r="Z201" s="144"/>
      <c r="AA201" s="145">
        <f t="shared" si="301"/>
        <v>0</v>
      </c>
      <c r="AB201" s="143"/>
      <c r="AC201" s="144"/>
      <c r="AD201" s="145">
        <f t="shared" si="302"/>
        <v>0</v>
      </c>
      <c r="AE201" s="143"/>
      <c r="AF201" s="144"/>
      <c r="AG201" s="145">
        <f t="shared" si="303"/>
        <v>0</v>
      </c>
      <c r="AH201" s="143"/>
      <c r="AI201" s="144"/>
      <c r="AJ201" s="145">
        <f t="shared" si="304"/>
        <v>0</v>
      </c>
      <c r="AK201" s="143"/>
      <c r="AL201" s="144"/>
      <c r="AM201" s="145">
        <f t="shared" si="305"/>
        <v>0</v>
      </c>
      <c r="AN201" s="143"/>
      <c r="AO201" s="144"/>
      <c r="AP201" s="145">
        <f t="shared" si="306"/>
        <v>0</v>
      </c>
      <c r="AQ201" s="210">
        <f t="shared" si="355"/>
        <v>0</v>
      </c>
      <c r="AR201" s="211">
        <f t="shared" si="356"/>
        <v>0</v>
      </c>
      <c r="AS201" s="212">
        <f t="shared" si="357"/>
        <v>0</v>
      </c>
    </row>
    <row r="202" spans="1:47" x14ac:dyDescent="0.2">
      <c r="A202" s="194"/>
      <c r="C202" s="124" t="s">
        <v>168</v>
      </c>
      <c r="F202" s="126"/>
      <c r="G202" s="143"/>
      <c r="H202" s="144"/>
      <c r="I202" s="145">
        <f t="shared" si="295"/>
        <v>0</v>
      </c>
      <c r="J202" s="143"/>
      <c r="K202" s="144"/>
      <c r="L202" s="145">
        <f t="shared" si="296"/>
        <v>0</v>
      </c>
      <c r="M202" s="143"/>
      <c r="N202" s="144"/>
      <c r="O202" s="145">
        <f t="shared" si="297"/>
        <v>0</v>
      </c>
      <c r="P202" s="143"/>
      <c r="Q202" s="144"/>
      <c r="R202" s="145">
        <f t="shared" si="298"/>
        <v>0</v>
      </c>
      <c r="S202" s="143"/>
      <c r="T202" s="144"/>
      <c r="U202" s="145">
        <f t="shared" si="299"/>
        <v>0</v>
      </c>
      <c r="V202" s="143"/>
      <c r="W202" s="144"/>
      <c r="X202" s="145">
        <f t="shared" si="300"/>
        <v>0</v>
      </c>
      <c r="Y202" s="143"/>
      <c r="Z202" s="144"/>
      <c r="AA202" s="145">
        <f t="shared" si="301"/>
        <v>0</v>
      </c>
      <c r="AB202" s="143"/>
      <c r="AC202" s="144"/>
      <c r="AD202" s="145">
        <f t="shared" si="302"/>
        <v>0</v>
      </c>
      <c r="AE202" s="143"/>
      <c r="AF202" s="144"/>
      <c r="AG202" s="145">
        <f t="shared" si="303"/>
        <v>0</v>
      </c>
      <c r="AH202" s="143"/>
      <c r="AI202" s="144"/>
      <c r="AJ202" s="145">
        <f t="shared" si="304"/>
        <v>0</v>
      </c>
      <c r="AK202" s="143"/>
      <c r="AL202" s="144"/>
      <c r="AM202" s="145">
        <f t="shared" si="305"/>
        <v>0</v>
      </c>
      <c r="AN202" s="143"/>
      <c r="AO202" s="144"/>
      <c r="AP202" s="145">
        <f t="shared" si="306"/>
        <v>0</v>
      </c>
      <c r="AQ202" s="210">
        <f t="shared" si="355"/>
        <v>0</v>
      </c>
      <c r="AR202" s="211">
        <f t="shared" si="356"/>
        <v>0</v>
      </c>
      <c r="AS202" s="212">
        <f t="shared" si="357"/>
        <v>0</v>
      </c>
    </row>
    <row r="203" spans="1:47" x14ac:dyDescent="0.2">
      <c r="A203" s="194"/>
      <c r="C203" s="124" t="s">
        <v>169</v>
      </c>
      <c r="F203" s="126"/>
      <c r="G203" s="143"/>
      <c r="H203" s="144"/>
      <c r="I203" s="145">
        <f t="shared" si="295"/>
        <v>0</v>
      </c>
      <c r="J203" s="143"/>
      <c r="K203" s="144"/>
      <c r="L203" s="145">
        <f t="shared" si="296"/>
        <v>0</v>
      </c>
      <c r="M203" s="143"/>
      <c r="N203" s="144"/>
      <c r="O203" s="145">
        <f t="shared" si="297"/>
        <v>0</v>
      </c>
      <c r="P203" s="143"/>
      <c r="Q203" s="144"/>
      <c r="R203" s="145">
        <f t="shared" si="298"/>
        <v>0</v>
      </c>
      <c r="S203" s="143"/>
      <c r="T203" s="144"/>
      <c r="U203" s="145">
        <f t="shared" si="299"/>
        <v>0</v>
      </c>
      <c r="V203" s="143"/>
      <c r="W203" s="144"/>
      <c r="X203" s="145">
        <f t="shared" si="300"/>
        <v>0</v>
      </c>
      <c r="Y203" s="143"/>
      <c r="Z203" s="144"/>
      <c r="AA203" s="145">
        <f t="shared" si="301"/>
        <v>0</v>
      </c>
      <c r="AB203" s="143"/>
      <c r="AC203" s="144"/>
      <c r="AD203" s="145">
        <f t="shared" si="302"/>
        <v>0</v>
      </c>
      <c r="AE203" s="143"/>
      <c r="AF203" s="144"/>
      <c r="AG203" s="145">
        <f t="shared" si="303"/>
        <v>0</v>
      </c>
      <c r="AH203" s="143"/>
      <c r="AI203" s="144"/>
      <c r="AJ203" s="145">
        <f t="shared" si="304"/>
        <v>0</v>
      </c>
      <c r="AK203" s="143"/>
      <c r="AL203" s="144"/>
      <c r="AM203" s="145">
        <f t="shared" si="305"/>
        <v>0</v>
      </c>
      <c r="AN203" s="143"/>
      <c r="AO203" s="144"/>
      <c r="AP203" s="145">
        <f t="shared" si="306"/>
        <v>0</v>
      </c>
      <c r="AQ203" s="210">
        <f t="shared" si="355"/>
        <v>0</v>
      </c>
      <c r="AR203" s="211">
        <f t="shared" si="356"/>
        <v>0</v>
      </c>
      <c r="AS203" s="212">
        <f t="shared" si="357"/>
        <v>0</v>
      </c>
    </row>
    <row r="204" spans="1:47" x14ac:dyDescent="0.2">
      <c r="A204" s="194"/>
      <c r="C204" s="124" t="s">
        <v>170</v>
      </c>
      <c r="F204" s="126"/>
      <c r="G204" s="143"/>
      <c r="H204" s="144"/>
      <c r="I204" s="145">
        <f t="shared" si="295"/>
        <v>0</v>
      </c>
      <c r="J204" s="143"/>
      <c r="K204" s="144"/>
      <c r="L204" s="145">
        <f t="shared" si="296"/>
        <v>0</v>
      </c>
      <c r="M204" s="143"/>
      <c r="N204" s="144"/>
      <c r="O204" s="145">
        <f t="shared" si="297"/>
        <v>0</v>
      </c>
      <c r="P204" s="143"/>
      <c r="Q204" s="144"/>
      <c r="R204" s="145">
        <f t="shared" si="298"/>
        <v>0</v>
      </c>
      <c r="S204" s="143"/>
      <c r="T204" s="144"/>
      <c r="U204" s="145">
        <f t="shared" si="299"/>
        <v>0</v>
      </c>
      <c r="V204" s="143"/>
      <c r="W204" s="144"/>
      <c r="X204" s="145">
        <f t="shared" si="300"/>
        <v>0</v>
      </c>
      <c r="Y204" s="143"/>
      <c r="Z204" s="144"/>
      <c r="AA204" s="145">
        <f t="shared" si="301"/>
        <v>0</v>
      </c>
      <c r="AB204" s="143"/>
      <c r="AC204" s="144"/>
      <c r="AD204" s="145">
        <f t="shared" si="302"/>
        <v>0</v>
      </c>
      <c r="AE204" s="143"/>
      <c r="AF204" s="144"/>
      <c r="AG204" s="145">
        <f t="shared" si="303"/>
        <v>0</v>
      </c>
      <c r="AH204" s="143"/>
      <c r="AI204" s="144"/>
      <c r="AJ204" s="145">
        <f t="shared" si="304"/>
        <v>0</v>
      </c>
      <c r="AK204" s="143"/>
      <c r="AL204" s="144"/>
      <c r="AM204" s="145">
        <f t="shared" si="305"/>
        <v>0</v>
      </c>
      <c r="AN204" s="143"/>
      <c r="AO204" s="144"/>
      <c r="AP204" s="145">
        <f t="shared" si="306"/>
        <v>0</v>
      </c>
      <c r="AQ204" s="210">
        <f t="shared" si="355"/>
        <v>0</v>
      </c>
      <c r="AR204" s="211">
        <f t="shared" si="356"/>
        <v>0</v>
      </c>
      <c r="AS204" s="212">
        <f t="shared" si="357"/>
        <v>0</v>
      </c>
    </row>
    <row r="205" spans="1:47" x14ac:dyDescent="0.2">
      <c r="A205" s="194"/>
      <c r="C205" s="154"/>
      <c r="D205" s="154"/>
      <c r="E205" s="154"/>
      <c r="F205" s="155"/>
      <c r="G205" s="127"/>
      <c r="H205" s="174"/>
      <c r="I205" s="145">
        <f t="shared" si="295"/>
        <v>0</v>
      </c>
      <c r="J205" s="127"/>
      <c r="K205" s="174"/>
      <c r="L205" s="145">
        <f t="shared" si="296"/>
        <v>0</v>
      </c>
      <c r="M205" s="127"/>
      <c r="N205" s="174"/>
      <c r="O205" s="145">
        <f t="shared" si="297"/>
        <v>0</v>
      </c>
      <c r="P205" s="127"/>
      <c r="Q205" s="174"/>
      <c r="R205" s="145">
        <f t="shared" si="298"/>
        <v>0</v>
      </c>
      <c r="S205" s="127"/>
      <c r="T205" s="174"/>
      <c r="U205" s="145">
        <f t="shared" si="299"/>
        <v>0</v>
      </c>
      <c r="V205" s="127"/>
      <c r="W205" s="174"/>
      <c r="X205" s="145">
        <f t="shared" si="300"/>
        <v>0</v>
      </c>
      <c r="Y205" s="127"/>
      <c r="Z205" s="174"/>
      <c r="AA205" s="145">
        <f t="shared" si="301"/>
        <v>0</v>
      </c>
      <c r="AB205" s="127"/>
      <c r="AC205" s="174"/>
      <c r="AD205" s="145">
        <f t="shared" si="302"/>
        <v>0</v>
      </c>
      <c r="AE205" s="127"/>
      <c r="AF205" s="174"/>
      <c r="AG205" s="145">
        <f t="shared" si="303"/>
        <v>0</v>
      </c>
      <c r="AH205" s="127"/>
      <c r="AI205" s="174"/>
      <c r="AJ205" s="145">
        <f t="shared" si="304"/>
        <v>0</v>
      </c>
      <c r="AK205" s="127"/>
      <c r="AL205" s="174"/>
      <c r="AM205" s="145">
        <f t="shared" si="305"/>
        <v>0</v>
      </c>
      <c r="AN205" s="127"/>
      <c r="AO205" s="174"/>
      <c r="AP205" s="145">
        <f t="shared" si="306"/>
        <v>0</v>
      </c>
      <c r="AQ205" s="210">
        <f t="shared" si="355"/>
        <v>0</v>
      </c>
      <c r="AR205" s="211">
        <f t="shared" si="356"/>
        <v>0</v>
      </c>
      <c r="AS205" s="212">
        <f t="shared" si="357"/>
        <v>0</v>
      </c>
    </row>
    <row r="206" spans="1:47" ht="12.75" thickBot="1" x14ac:dyDescent="0.25">
      <c r="A206" s="195"/>
      <c r="B206" s="175" t="s">
        <v>171</v>
      </c>
      <c r="C206" s="148"/>
      <c r="D206" s="148"/>
      <c r="E206" s="148"/>
      <c r="F206" s="149"/>
      <c r="G206" s="150"/>
      <c r="H206" s="151"/>
      <c r="I206" s="152">
        <f t="shared" si="295"/>
        <v>0</v>
      </c>
      <c r="J206" s="150"/>
      <c r="K206" s="151"/>
      <c r="L206" s="152">
        <f t="shared" si="296"/>
        <v>0</v>
      </c>
      <c r="M206" s="150"/>
      <c r="N206" s="151"/>
      <c r="O206" s="152">
        <f t="shared" si="297"/>
        <v>0</v>
      </c>
      <c r="P206" s="150"/>
      <c r="Q206" s="151"/>
      <c r="R206" s="152">
        <f t="shared" si="298"/>
        <v>0</v>
      </c>
      <c r="S206" s="150"/>
      <c r="T206" s="151"/>
      <c r="U206" s="152">
        <f t="shared" si="299"/>
        <v>0</v>
      </c>
      <c r="V206" s="150"/>
      <c r="W206" s="151"/>
      <c r="X206" s="152">
        <f t="shared" si="300"/>
        <v>0</v>
      </c>
      <c r="Y206" s="150"/>
      <c r="Z206" s="151"/>
      <c r="AA206" s="152">
        <f t="shared" si="301"/>
        <v>0</v>
      </c>
      <c r="AB206" s="150"/>
      <c r="AC206" s="151"/>
      <c r="AD206" s="152">
        <f t="shared" si="302"/>
        <v>0</v>
      </c>
      <c r="AE206" s="150"/>
      <c r="AF206" s="151"/>
      <c r="AG206" s="152">
        <f t="shared" si="303"/>
        <v>0</v>
      </c>
      <c r="AH206" s="150"/>
      <c r="AI206" s="151"/>
      <c r="AJ206" s="152">
        <f t="shared" si="304"/>
        <v>0</v>
      </c>
      <c r="AK206" s="150"/>
      <c r="AL206" s="151"/>
      <c r="AM206" s="152">
        <f t="shared" si="305"/>
        <v>0</v>
      </c>
      <c r="AN206" s="150"/>
      <c r="AO206" s="151"/>
      <c r="AP206" s="152">
        <f t="shared" si="306"/>
        <v>0</v>
      </c>
      <c r="AQ206" s="213">
        <f t="shared" si="355"/>
        <v>0</v>
      </c>
      <c r="AR206" s="214">
        <f t="shared" si="356"/>
        <v>0</v>
      </c>
      <c r="AS206" s="215">
        <f t="shared" si="357"/>
        <v>0</v>
      </c>
    </row>
    <row r="207" spans="1:47" ht="6" customHeight="1" thickBot="1" x14ac:dyDescent="0.25">
      <c r="AQ207" s="216"/>
      <c r="AR207" s="216"/>
      <c r="AS207" s="216"/>
    </row>
    <row r="208" spans="1:47" x14ac:dyDescent="0.2">
      <c r="A208" s="193" t="s">
        <v>172</v>
      </c>
      <c r="B208" s="123"/>
      <c r="C208" s="123"/>
      <c r="D208" s="123"/>
      <c r="E208" s="123"/>
      <c r="F208" s="125"/>
      <c r="G208" s="176"/>
      <c r="H208" s="177"/>
      <c r="I208" s="178"/>
      <c r="J208" s="176"/>
      <c r="K208" s="177"/>
      <c r="L208" s="178"/>
      <c r="M208" s="176"/>
      <c r="N208" s="177"/>
      <c r="O208" s="178"/>
      <c r="P208" s="176"/>
      <c r="Q208" s="177"/>
      <c r="R208" s="178"/>
      <c r="S208" s="176"/>
      <c r="T208" s="177"/>
      <c r="U208" s="178"/>
      <c r="V208" s="176"/>
      <c r="W208" s="177"/>
      <c r="X208" s="178"/>
      <c r="Y208" s="176"/>
      <c r="Z208" s="177"/>
      <c r="AA208" s="178"/>
      <c r="AB208" s="176"/>
      <c r="AC208" s="177"/>
      <c r="AD208" s="178"/>
      <c r="AE208" s="176"/>
      <c r="AF208" s="177"/>
      <c r="AG208" s="178"/>
      <c r="AH208" s="176"/>
      <c r="AI208" s="177"/>
      <c r="AJ208" s="178"/>
      <c r="AK208" s="176"/>
      <c r="AL208" s="177"/>
      <c r="AM208" s="178"/>
      <c r="AN208" s="176"/>
      <c r="AO208" s="177"/>
      <c r="AP208" s="178"/>
      <c r="AQ208" s="220">
        <f t="shared" ref="AQ208:AS213" si="370">G208+J208+M208+P208+S208+V208+Y208+AB208+AE208+AH208+AK208+AN208</f>
        <v>0</v>
      </c>
      <c r="AR208" s="221">
        <f t="shared" si="370"/>
        <v>0</v>
      </c>
      <c r="AS208" s="222">
        <f t="shared" si="370"/>
        <v>0</v>
      </c>
    </row>
    <row r="209" spans="1:47" s="146" customFormat="1" x14ac:dyDescent="0.2">
      <c r="A209" s="197"/>
      <c r="B209" s="146" t="s">
        <v>173</v>
      </c>
      <c r="F209" s="161"/>
      <c r="G209" s="34" t="e">
        <f>G4-G44</f>
        <v>#DIV/0!</v>
      </c>
      <c r="H209" s="147">
        <f>H4-H44</f>
        <v>0</v>
      </c>
      <c r="I209" s="137" t="e">
        <f>H209-G209</f>
        <v>#DIV/0!</v>
      </c>
      <c r="J209" s="34" t="e">
        <f>J4-J44</f>
        <v>#DIV/0!</v>
      </c>
      <c r="K209" s="147">
        <f>K4-K44</f>
        <v>0</v>
      </c>
      <c r="L209" s="137" t="e">
        <f>K209-J209</f>
        <v>#DIV/0!</v>
      </c>
      <c r="M209" s="34" t="e">
        <f>M4-M44</f>
        <v>#DIV/0!</v>
      </c>
      <c r="N209" s="147">
        <f>N4-N44</f>
        <v>0</v>
      </c>
      <c r="O209" s="137" t="e">
        <f>N209-M209</f>
        <v>#DIV/0!</v>
      </c>
      <c r="P209" s="34" t="e">
        <f>P4-P44</f>
        <v>#DIV/0!</v>
      </c>
      <c r="Q209" s="147">
        <f>Q4-Q44</f>
        <v>0</v>
      </c>
      <c r="R209" s="137" t="e">
        <f>Q209-P209</f>
        <v>#DIV/0!</v>
      </c>
      <c r="S209" s="34" t="e">
        <f>S4-S44</f>
        <v>#DIV/0!</v>
      </c>
      <c r="T209" s="147">
        <f>T4-T44</f>
        <v>0</v>
      </c>
      <c r="U209" s="137" t="e">
        <f>T209-S209</f>
        <v>#DIV/0!</v>
      </c>
      <c r="V209" s="34" t="e">
        <f>V4-V44</f>
        <v>#DIV/0!</v>
      </c>
      <c r="W209" s="147">
        <f>W4-W44</f>
        <v>0</v>
      </c>
      <c r="X209" s="137" t="e">
        <f>W209-V209</f>
        <v>#DIV/0!</v>
      </c>
      <c r="Y209" s="34" t="e">
        <f>Y4-Y44</f>
        <v>#DIV/0!</v>
      </c>
      <c r="Z209" s="147">
        <f>Z4-Z44</f>
        <v>0</v>
      </c>
      <c r="AA209" s="137" t="e">
        <f>Z209-Y209</f>
        <v>#DIV/0!</v>
      </c>
      <c r="AB209" s="34" t="e">
        <f>AB4-AB44</f>
        <v>#DIV/0!</v>
      </c>
      <c r="AC209" s="147">
        <f>AC4-AC44</f>
        <v>0</v>
      </c>
      <c r="AD209" s="137" t="e">
        <f>AC209-AB209</f>
        <v>#DIV/0!</v>
      </c>
      <c r="AE209" s="34" t="e">
        <f>AE4-AE44</f>
        <v>#DIV/0!</v>
      </c>
      <c r="AF209" s="147">
        <f>AF4-AF44</f>
        <v>0</v>
      </c>
      <c r="AG209" s="137" t="e">
        <f>AF209-AE209</f>
        <v>#DIV/0!</v>
      </c>
      <c r="AH209" s="34" t="e">
        <f>AH4-AH44</f>
        <v>#DIV/0!</v>
      </c>
      <c r="AI209" s="147">
        <f>AI4-AI44</f>
        <v>0</v>
      </c>
      <c r="AJ209" s="137" t="e">
        <f>AI209-AH209</f>
        <v>#DIV/0!</v>
      </c>
      <c r="AK209" s="34" t="e">
        <f>AK4-AK44</f>
        <v>#DIV/0!</v>
      </c>
      <c r="AL209" s="147">
        <f>AL4-AL44</f>
        <v>0</v>
      </c>
      <c r="AM209" s="137" t="e">
        <f>AL209-AK209</f>
        <v>#DIV/0!</v>
      </c>
      <c r="AN209" s="34" t="e">
        <f>AN4-AN44</f>
        <v>#DIV/0!</v>
      </c>
      <c r="AO209" s="147">
        <f>AO4-AO44</f>
        <v>0</v>
      </c>
      <c r="AP209" s="137" t="e">
        <f>AO209-AN209</f>
        <v>#DIV/0!</v>
      </c>
      <c r="AQ209" s="207" t="e">
        <f t="shared" si="370"/>
        <v>#DIV/0!</v>
      </c>
      <c r="AR209" s="208">
        <f t="shared" si="370"/>
        <v>0</v>
      </c>
      <c r="AS209" s="209" t="e">
        <f t="shared" si="370"/>
        <v>#DIV/0!</v>
      </c>
      <c r="AU209" s="326"/>
    </row>
    <row r="210" spans="1:47" x14ac:dyDescent="0.2">
      <c r="A210" s="194"/>
      <c r="C210" s="124" t="s">
        <v>174</v>
      </c>
      <c r="F210" s="126"/>
      <c r="G210" s="143">
        <f>G211+G212</f>
        <v>0</v>
      </c>
      <c r="H210" s="144">
        <f>H211+H212</f>
        <v>0</v>
      </c>
      <c r="I210" s="145">
        <f>G210-H210</f>
        <v>0</v>
      </c>
      <c r="J210" s="143">
        <f>J211+J212</f>
        <v>0</v>
      </c>
      <c r="K210" s="144">
        <f>K211+K212</f>
        <v>0</v>
      </c>
      <c r="L210" s="145">
        <f>J210-K210</f>
        <v>0</v>
      </c>
      <c r="M210" s="143">
        <f>M211+M212</f>
        <v>0</v>
      </c>
      <c r="N210" s="144">
        <f>N211+N212</f>
        <v>0</v>
      </c>
      <c r="O210" s="145">
        <f>M210-N210</f>
        <v>0</v>
      </c>
      <c r="P210" s="143">
        <f>P211+P212</f>
        <v>0</v>
      </c>
      <c r="Q210" s="144">
        <f>Q211+Q212</f>
        <v>0</v>
      </c>
      <c r="R210" s="145">
        <f>P210-Q210</f>
        <v>0</v>
      </c>
      <c r="S210" s="143">
        <f>S211+S212</f>
        <v>0</v>
      </c>
      <c r="T210" s="144">
        <f>T211+T212</f>
        <v>0</v>
      </c>
      <c r="U210" s="145">
        <f>S210-T210</f>
        <v>0</v>
      </c>
      <c r="V210" s="143">
        <f>V211+V212</f>
        <v>0</v>
      </c>
      <c r="W210" s="144">
        <f>W211+W212</f>
        <v>0</v>
      </c>
      <c r="X210" s="145">
        <f>V210-W210</f>
        <v>0</v>
      </c>
      <c r="Y210" s="143">
        <f>Y211+Y212</f>
        <v>0</v>
      </c>
      <c r="Z210" s="144">
        <f>Z211+Z212</f>
        <v>0</v>
      </c>
      <c r="AA210" s="145">
        <f>Y210-Z210</f>
        <v>0</v>
      </c>
      <c r="AB210" s="143">
        <f>AB211+AB212</f>
        <v>0</v>
      </c>
      <c r="AC210" s="144">
        <f>AC211+AC212</f>
        <v>0</v>
      </c>
      <c r="AD210" s="145">
        <f>AB210-AC210</f>
        <v>0</v>
      </c>
      <c r="AE210" s="143">
        <f>AE211+AE212</f>
        <v>0</v>
      </c>
      <c r="AF210" s="144">
        <f>AF211+AF212</f>
        <v>0</v>
      </c>
      <c r="AG210" s="145">
        <f>AE210-AF210</f>
        <v>0</v>
      </c>
      <c r="AH210" s="143">
        <f>AH211+AH212</f>
        <v>0</v>
      </c>
      <c r="AI210" s="144">
        <f>AI211+AI212</f>
        <v>0</v>
      </c>
      <c r="AJ210" s="145">
        <f>AH210-AI210</f>
        <v>0</v>
      </c>
      <c r="AK210" s="143">
        <f>AK211+AK212</f>
        <v>0</v>
      </c>
      <c r="AL210" s="144">
        <f>AL211+AL212</f>
        <v>0</v>
      </c>
      <c r="AM210" s="145">
        <f>AK210-AL210</f>
        <v>0</v>
      </c>
      <c r="AN210" s="143">
        <f>AN211+AN212</f>
        <v>0</v>
      </c>
      <c r="AO210" s="144">
        <f>AO211+AO212</f>
        <v>0</v>
      </c>
      <c r="AP210" s="145">
        <f>AN210-AO210</f>
        <v>0</v>
      </c>
      <c r="AQ210" s="210">
        <f t="shared" si="370"/>
        <v>0</v>
      </c>
      <c r="AR210" s="211">
        <f t="shared" si="370"/>
        <v>0</v>
      </c>
      <c r="AS210" s="212">
        <f t="shared" si="370"/>
        <v>0</v>
      </c>
    </row>
    <row r="211" spans="1:47" x14ac:dyDescent="0.2">
      <c r="A211" s="194"/>
      <c r="D211" s="124" t="s">
        <v>175</v>
      </c>
      <c r="F211" s="126"/>
      <c r="G211" s="143"/>
      <c r="H211" s="144"/>
      <c r="I211" s="145">
        <f>G211-H211</f>
        <v>0</v>
      </c>
      <c r="J211" s="143"/>
      <c r="K211" s="144"/>
      <c r="L211" s="145">
        <f>J211-K211</f>
        <v>0</v>
      </c>
      <c r="M211" s="143"/>
      <c r="N211" s="144"/>
      <c r="O211" s="145">
        <f>M211-N211</f>
        <v>0</v>
      </c>
      <c r="P211" s="143"/>
      <c r="Q211" s="144"/>
      <c r="R211" s="145">
        <f>P211-Q211</f>
        <v>0</v>
      </c>
      <c r="S211" s="143"/>
      <c r="T211" s="144"/>
      <c r="U211" s="145">
        <f>S211-T211</f>
        <v>0</v>
      </c>
      <c r="V211" s="143"/>
      <c r="W211" s="144"/>
      <c r="X211" s="145">
        <f>V211-W211</f>
        <v>0</v>
      </c>
      <c r="Y211" s="143"/>
      <c r="Z211" s="144"/>
      <c r="AA211" s="145">
        <f>Y211-Z211</f>
        <v>0</v>
      </c>
      <c r="AB211" s="143"/>
      <c r="AC211" s="144"/>
      <c r="AD211" s="145">
        <f>AB211-AC211</f>
        <v>0</v>
      </c>
      <c r="AE211" s="143"/>
      <c r="AF211" s="144"/>
      <c r="AG211" s="145">
        <f>AE211-AF211</f>
        <v>0</v>
      </c>
      <c r="AH211" s="143"/>
      <c r="AI211" s="144"/>
      <c r="AJ211" s="145">
        <f>AH211-AI211</f>
        <v>0</v>
      </c>
      <c r="AK211" s="143"/>
      <c r="AL211" s="144"/>
      <c r="AM211" s="145">
        <f>AK211-AL211</f>
        <v>0</v>
      </c>
      <c r="AN211" s="143"/>
      <c r="AO211" s="144"/>
      <c r="AP211" s="145">
        <f>AN211-AO211</f>
        <v>0</v>
      </c>
      <c r="AQ211" s="210">
        <f t="shared" si="370"/>
        <v>0</v>
      </c>
      <c r="AR211" s="211">
        <f t="shared" si="370"/>
        <v>0</v>
      </c>
      <c r="AS211" s="212">
        <f t="shared" si="370"/>
        <v>0</v>
      </c>
    </row>
    <row r="212" spans="1:47" x14ac:dyDescent="0.2">
      <c r="A212" s="194"/>
      <c r="D212" s="124" t="s">
        <v>176</v>
      </c>
      <c r="F212" s="126"/>
      <c r="G212" s="143"/>
      <c r="H212" s="144"/>
      <c r="I212" s="145">
        <f>G212-H212</f>
        <v>0</v>
      </c>
      <c r="J212" s="143"/>
      <c r="K212" s="144"/>
      <c r="L212" s="145">
        <f>J212-K212</f>
        <v>0</v>
      </c>
      <c r="M212" s="143"/>
      <c r="N212" s="144"/>
      <c r="O212" s="145">
        <f>M212-N212</f>
        <v>0</v>
      </c>
      <c r="P212" s="143"/>
      <c r="Q212" s="144"/>
      <c r="R212" s="145">
        <f>P212-Q212</f>
        <v>0</v>
      </c>
      <c r="S212" s="143"/>
      <c r="T212" s="144"/>
      <c r="U212" s="145">
        <f>S212-T212</f>
        <v>0</v>
      </c>
      <c r="V212" s="143"/>
      <c r="W212" s="144"/>
      <c r="X212" s="145">
        <f>V212-W212</f>
        <v>0</v>
      </c>
      <c r="Y212" s="143"/>
      <c r="Z212" s="144"/>
      <c r="AA212" s="145">
        <f>Y212-Z212</f>
        <v>0</v>
      </c>
      <c r="AB212" s="143"/>
      <c r="AC212" s="144"/>
      <c r="AD212" s="145">
        <f>AB212-AC212</f>
        <v>0</v>
      </c>
      <c r="AE212" s="143"/>
      <c r="AF212" s="144"/>
      <c r="AG212" s="145">
        <f>AE212-AF212</f>
        <v>0</v>
      </c>
      <c r="AH212" s="143"/>
      <c r="AI212" s="144"/>
      <c r="AJ212" s="145">
        <f>AH212-AI212</f>
        <v>0</v>
      </c>
      <c r="AK212" s="143"/>
      <c r="AL212" s="144"/>
      <c r="AM212" s="145">
        <f>AK212-AL212</f>
        <v>0</v>
      </c>
      <c r="AN212" s="143"/>
      <c r="AO212" s="144"/>
      <c r="AP212" s="145">
        <f>AN212-AO212</f>
        <v>0</v>
      </c>
      <c r="AQ212" s="210">
        <f t="shared" si="370"/>
        <v>0</v>
      </c>
      <c r="AR212" s="211">
        <f t="shared" si="370"/>
        <v>0</v>
      </c>
      <c r="AS212" s="212">
        <f t="shared" si="370"/>
        <v>0</v>
      </c>
    </row>
    <row r="213" spans="1:47" s="146" customFormat="1" ht="12.75" thickBot="1" x14ac:dyDescent="0.25">
      <c r="A213" s="198"/>
      <c r="B213" s="175" t="s">
        <v>177</v>
      </c>
      <c r="C213" s="175"/>
      <c r="D213" s="175"/>
      <c r="E213" s="175"/>
      <c r="F213" s="179"/>
      <c r="G213" s="180" t="e">
        <f>G209-G210</f>
        <v>#DIV/0!</v>
      </c>
      <c r="H213" s="181">
        <f>H209-H210</f>
        <v>0</v>
      </c>
      <c r="I213" s="181" t="e">
        <f>H213-G213</f>
        <v>#DIV/0!</v>
      </c>
      <c r="J213" s="180" t="e">
        <f>J209-J210</f>
        <v>#DIV/0!</v>
      </c>
      <c r="K213" s="181">
        <f>K209-K210</f>
        <v>0</v>
      </c>
      <c r="L213" s="181" t="e">
        <f>K213-J213</f>
        <v>#DIV/0!</v>
      </c>
      <c r="M213" s="180" t="e">
        <f>M209-M210</f>
        <v>#DIV/0!</v>
      </c>
      <c r="N213" s="181">
        <f>N209-N210</f>
        <v>0</v>
      </c>
      <c r="O213" s="181" t="e">
        <f>N213-M213</f>
        <v>#DIV/0!</v>
      </c>
      <c r="P213" s="180" t="e">
        <f>P209-P210</f>
        <v>#DIV/0!</v>
      </c>
      <c r="Q213" s="181">
        <f>Q209-Q210</f>
        <v>0</v>
      </c>
      <c r="R213" s="181" t="e">
        <f>Q213-P213</f>
        <v>#DIV/0!</v>
      </c>
      <c r="S213" s="180" t="e">
        <f>S209-S210</f>
        <v>#DIV/0!</v>
      </c>
      <c r="T213" s="181">
        <f>T209-T210</f>
        <v>0</v>
      </c>
      <c r="U213" s="181" t="e">
        <f>T213-S213</f>
        <v>#DIV/0!</v>
      </c>
      <c r="V213" s="180" t="e">
        <f>V209-V210</f>
        <v>#DIV/0!</v>
      </c>
      <c r="W213" s="181">
        <f>W209-W210</f>
        <v>0</v>
      </c>
      <c r="X213" s="181" t="e">
        <f>W213-V213</f>
        <v>#DIV/0!</v>
      </c>
      <c r="Y213" s="180" t="e">
        <f>Y209-Y210</f>
        <v>#DIV/0!</v>
      </c>
      <c r="Z213" s="181">
        <f>Z209-Z210</f>
        <v>0</v>
      </c>
      <c r="AA213" s="181" t="e">
        <f>Z213-Y213</f>
        <v>#DIV/0!</v>
      </c>
      <c r="AB213" s="180" t="e">
        <f>AB209-AB210</f>
        <v>#DIV/0!</v>
      </c>
      <c r="AC213" s="181">
        <f>AC209-AC210</f>
        <v>0</v>
      </c>
      <c r="AD213" s="181" t="e">
        <f>AC213-AB213</f>
        <v>#DIV/0!</v>
      </c>
      <c r="AE213" s="180" t="e">
        <f>AE209-AE210</f>
        <v>#DIV/0!</v>
      </c>
      <c r="AF213" s="181">
        <f>AF209-AF210</f>
        <v>0</v>
      </c>
      <c r="AG213" s="181" t="e">
        <f>AF213-AE213</f>
        <v>#DIV/0!</v>
      </c>
      <c r="AH213" s="180" t="e">
        <f>AH209-AH210</f>
        <v>#DIV/0!</v>
      </c>
      <c r="AI213" s="181">
        <f>AI209-AI210</f>
        <v>0</v>
      </c>
      <c r="AJ213" s="181" t="e">
        <f>AI213-AH213</f>
        <v>#DIV/0!</v>
      </c>
      <c r="AK213" s="180" t="e">
        <f>AK209-AK210</f>
        <v>#DIV/0!</v>
      </c>
      <c r="AL213" s="181">
        <f>AL209-AL210</f>
        <v>0</v>
      </c>
      <c r="AM213" s="181" t="e">
        <f>AL213-AK213</f>
        <v>#DIV/0!</v>
      </c>
      <c r="AN213" s="180" t="e">
        <f>AN209-AN210</f>
        <v>#DIV/0!</v>
      </c>
      <c r="AO213" s="181">
        <f>AO209-AO210</f>
        <v>0</v>
      </c>
      <c r="AP213" s="181" t="e">
        <f>AO213-AN213</f>
        <v>#DIV/0!</v>
      </c>
      <c r="AQ213" s="223" t="e">
        <f t="shared" si="370"/>
        <v>#DIV/0!</v>
      </c>
      <c r="AR213" s="224">
        <f t="shared" si="370"/>
        <v>0</v>
      </c>
      <c r="AS213" s="225" t="e">
        <f t="shared" si="370"/>
        <v>#DIV/0!</v>
      </c>
      <c r="AU213" s="326"/>
    </row>
    <row r="214" spans="1:47" ht="6.75" customHeight="1" thickBot="1" x14ac:dyDescent="0.25">
      <c r="AQ214" s="216"/>
      <c r="AR214" s="216"/>
      <c r="AS214" s="216"/>
    </row>
    <row r="215" spans="1:47" x14ac:dyDescent="0.2">
      <c r="A215" s="193" t="s">
        <v>178</v>
      </c>
      <c r="B215" s="123"/>
      <c r="C215" s="123"/>
      <c r="D215" s="123"/>
      <c r="E215" s="123"/>
      <c r="F215" s="125"/>
      <c r="G215" s="134">
        <f>G216</f>
        <v>0</v>
      </c>
      <c r="H215" s="135">
        <f>H216</f>
        <v>0</v>
      </c>
      <c r="I215" s="178">
        <f t="shared" ref="I215:I228" si="371">G215-H215</f>
        <v>0</v>
      </c>
      <c r="J215" s="134">
        <f>J216</f>
        <v>0</v>
      </c>
      <c r="K215" s="135">
        <f>K216</f>
        <v>0</v>
      </c>
      <c r="L215" s="178">
        <f t="shared" ref="L215:L228" si="372">J215-K215</f>
        <v>0</v>
      </c>
      <c r="M215" s="134">
        <f>M216</f>
        <v>0</v>
      </c>
      <c r="N215" s="135">
        <f>N216</f>
        <v>0</v>
      </c>
      <c r="O215" s="178">
        <f t="shared" ref="O215:O228" si="373">M215-N215</f>
        <v>0</v>
      </c>
      <c r="P215" s="134">
        <f>P216</f>
        <v>0</v>
      </c>
      <c r="Q215" s="135">
        <f>Q216</f>
        <v>0</v>
      </c>
      <c r="R215" s="178">
        <f t="shared" ref="R215:R228" si="374">P215-Q215</f>
        <v>0</v>
      </c>
      <c r="S215" s="134">
        <f>S216</f>
        <v>0</v>
      </c>
      <c r="T215" s="135">
        <f>T216</f>
        <v>0</v>
      </c>
      <c r="U215" s="178">
        <f t="shared" ref="U215:U228" si="375">S215-T215</f>
        <v>0</v>
      </c>
      <c r="V215" s="134">
        <f>V216</f>
        <v>0</v>
      </c>
      <c r="W215" s="135">
        <f>W216</f>
        <v>0</v>
      </c>
      <c r="X215" s="178">
        <f t="shared" ref="X215:X228" si="376">V215-W215</f>
        <v>0</v>
      </c>
      <c r="Y215" s="134">
        <f>Y216</f>
        <v>0</v>
      </c>
      <c r="Z215" s="135">
        <f>Z216</f>
        <v>0</v>
      </c>
      <c r="AA215" s="178">
        <f t="shared" ref="AA215:AA228" si="377">Y215-Z215</f>
        <v>0</v>
      </c>
      <c r="AB215" s="134">
        <f>AB216</f>
        <v>0</v>
      </c>
      <c r="AC215" s="135">
        <f>AC216</f>
        <v>0</v>
      </c>
      <c r="AD215" s="178">
        <f t="shared" ref="AD215:AD228" si="378">AB215-AC215</f>
        <v>0</v>
      </c>
      <c r="AE215" s="134">
        <f>AE216</f>
        <v>0</v>
      </c>
      <c r="AF215" s="135">
        <f>AF216</f>
        <v>0</v>
      </c>
      <c r="AG215" s="178">
        <f t="shared" ref="AG215:AG228" si="379">AE215-AF215</f>
        <v>0</v>
      </c>
      <c r="AH215" s="134">
        <f>AH216</f>
        <v>0</v>
      </c>
      <c r="AI215" s="135">
        <f>AI216</f>
        <v>0</v>
      </c>
      <c r="AJ215" s="178">
        <f t="shared" ref="AJ215:AJ228" si="380">AH215-AI215</f>
        <v>0</v>
      </c>
      <c r="AK215" s="134">
        <f>AK216</f>
        <v>0</v>
      </c>
      <c r="AL215" s="135">
        <f>AL216</f>
        <v>0</v>
      </c>
      <c r="AM215" s="178">
        <f t="shared" ref="AM215:AM228" si="381">AK215-AL215</f>
        <v>0</v>
      </c>
      <c r="AN215" s="134">
        <f>AN216</f>
        <v>0</v>
      </c>
      <c r="AO215" s="135">
        <f>AO216</f>
        <v>0</v>
      </c>
      <c r="AP215" s="178">
        <f t="shared" ref="AP215:AP228" si="382">AN215-AO215</f>
        <v>0</v>
      </c>
      <c r="AQ215" s="220">
        <f t="shared" ref="AQ215:AS228" si="383">G215+J215+M215+P215+S215+V215+Y215+AB215+AE215+AH215+AK215+AN215</f>
        <v>0</v>
      </c>
      <c r="AR215" s="221">
        <f t="shared" si="383"/>
        <v>0</v>
      </c>
      <c r="AS215" s="222">
        <f t="shared" si="383"/>
        <v>0</v>
      </c>
    </row>
    <row r="216" spans="1:47" s="146" customFormat="1" x14ac:dyDescent="0.2">
      <c r="A216" s="197"/>
      <c r="D216" s="182" t="s">
        <v>179</v>
      </c>
      <c r="F216" s="161"/>
      <c r="G216" s="34">
        <f>G217+G225</f>
        <v>0</v>
      </c>
      <c r="H216" s="147">
        <f>H217+H225</f>
        <v>0</v>
      </c>
      <c r="I216" s="137">
        <f t="shared" si="371"/>
        <v>0</v>
      </c>
      <c r="J216" s="34">
        <f>J217+J225</f>
        <v>0</v>
      </c>
      <c r="K216" s="147">
        <f>K217+K225</f>
        <v>0</v>
      </c>
      <c r="L216" s="137">
        <f t="shared" si="372"/>
        <v>0</v>
      </c>
      <c r="M216" s="34">
        <f>M217+M225</f>
        <v>0</v>
      </c>
      <c r="N216" s="147">
        <f>N217+N225</f>
        <v>0</v>
      </c>
      <c r="O216" s="137">
        <f t="shared" si="373"/>
        <v>0</v>
      </c>
      <c r="P216" s="34">
        <f>P217+P225</f>
        <v>0</v>
      </c>
      <c r="Q216" s="147">
        <f>Q217+Q225</f>
        <v>0</v>
      </c>
      <c r="R216" s="137">
        <f t="shared" si="374"/>
        <v>0</v>
      </c>
      <c r="S216" s="34">
        <f>S217+S225</f>
        <v>0</v>
      </c>
      <c r="T216" s="147">
        <f>T217+T225</f>
        <v>0</v>
      </c>
      <c r="U216" s="137">
        <f t="shared" si="375"/>
        <v>0</v>
      </c>
      <c r="V216" s="34">
        <f>V217+V225</f>
        <v>0</v>
      </c>
      <c r="W216" s="147">
        <f>W217+W225</f>
        <v>0</v>
      </c>
      <c r="X216" s="137">
        <f t="shared" si="376"/>
        <v>0</v>
      </c>
      <c r="Y216" s="34">
        <f>Y217+Y225</f>
        <v>0</v>
      </c>
      <c r="Z216" s="147">
        <f>Z217+Z225</f>
        <v>0</v>
      </c>
      <c r="AA216" s="137">
        <f t="shared" si="377"/>
        <v>0</v>
      </c>
      <c r="AB216" s="34">
        <f>AB217+AB225</f>
        <v>0</v>
      </c>
      <c r="AC216" s="147">
        <f>AC217+AC225</f>
        <v>0</v>
      </c>
      <c r="AD216" s="137">
        <f t="shared" si="378"/>
        <v>0</v>
      </c>
      <c r="AE216" s="34">
        <f>AE217+AE225</f>
        <v>0</v>
      </c>
      <c r="AF216" s="147">
        <f>AF217+AF225</f>
        <v>0</v>
      </c>
      <c r="AG216" s="137">
        <f t="shared" si="379"/>
        <v>0</v>
      </c>
      <c r="AH216" s="34">
        <f>AH217+AH225</f>
        <v>0</v>
      </c>
      <c r="AI216" s="147">
        <f>AI217+AI225</f>
        <v>0</v>
      </c>
      <c r="AJ216" s="137">
        <f t="shared" si="380"/>
        <v>0</v>
      </c>
      <c r="AK216" s="34">
        <f>AK217+AK225</f>
        <v>0</v>
      </c>
      <c r="AL216" s="147">
        <f>AL217+AL225</f>
        <v>0</v>
      </c>
      <c r="AM216" s="137">
        <f t="shared" si="381"/>
        <v>0</v>
      </c>
      <c r="AN216" s="34">
        <f>AN217+AN225</f>
        <v>0</v>
      </c>
      <c r="AO216" s="147">
        <f>AO217+AO225</f>
        <v>0</v>
      </c>
      <c r="AP216" s="137">
        <f t="shared" si="382"/>
        <v>0</v>
      </c>
      <c r="AQ216" s="207">
        <f t="shared" si="383"/>
        <v>0</v>
      </c>
      <c r="AR216" s="208">
        <f t="shared" si="383"/>
        <v>0</v>
      </c>
      <c r="AS216" s="209">
        <f t="shared" si="383"/>
        <v>0</v>
      </c>
      <c r="AU216" s="326"/>
    </row>
    <row r="217" spans="1:47" s="146" customFormat="1" x14ac:dyDescent="0.2">
      <c r="A217" s="197"/>
      <c r="E217" s="146" t="s">
        <v>180</v>
      </c>
      <c r="F217" s="161"/>
      <c r="G217" s="34">
        <f>SUM(G218:G224)</f>
        <v>0</v>
      </c>
      <c r="H217" s="147">
        <f>SUM(H218:H224)</f>
        <v>0</v>
      </c>
      <c r="I217" s="137">
        <f t="shared" si="371"/>
        <v>0</v>
      </c>
      <c r="J217" s="34">
        <f>SUM(J218:J224)</f>
        <v>0</v>
      </c>
      <c r="K217" s="147">
        <f>SUM(K218:K224)</f>
        <v>0</v>
      </c>
      <c r="L217" s="137">
        <f t="shared" si="372"/>
        <v>0</v>
      </c>
      <c r="M217" s="34">
        <f>SUM(M218:M224)</f>
        <v>0</v>
      </c>
      <c r="N217" s="147">
        <f>SUM(N218:N224)</f>
        <v>0</v>
      </c>
      <c r="O217" s="137">
        <f t="shared" si="373"/>
        <v>0</v>
      </c>
      <c r="P217" s="34">
        <f>SUM(P218:P224)</f>
        <v>0</v>
      </c>
      <c r="Q217" s="147">
        <f>SUM(Q218:Q224)</f>
        <v>0</v>
      </c>
      <c r="R217" s="137">
        <f t="shared" si="374"/>
        <v>0</v>
      </c>
      <c r="S217" s="34">
        <f>SUM(S218:S224)</f>
        <v>0</v>
      </c>
      <c r="T217" s="147">
        <f>SUM(T218:T224)</f>
        <v>0</v>
      </c>
      <c r="U217" s="137">
        <f t="shared" si="375"/>
        <v>0</v>
      </c>
      <c r="V217" s="34">
        <f>SUM(V218:V224)</f>
        <v>0</v>
      </c>
      <c r="W217" s="147">
        <f>SUM(W218:W224)</f>
        <v>0</v>
      </c>
      <c r="X217" s="137">
        <f t="shared" si="376"/>
        <v>0</v>
      </c>
      <c r="Y217" s="34">
        <f>SUM(Y218:Y224)</f>
        <v>0</v>
      </c>
      <c r="Z217" s="147">
        <f>SUM(Z218:Z224)</f>
        <v>0</v>
      </c>
      <c r="AA217" s="137">
        <f t="shared" si="377"/>
        <v>0</v>
      </c>
      <c r="AB217" s="34">
        <f>SUM(AB218:AB224)</f>
        <v>0</v>
      </c>
      <c r="AC217" s="147">
        <f>SUM(AC218:AC224)</f>
        <v>0</v>
      </c>
      <c r="AD217" s="137">
        <f t="shared" si="378"/>
        <v>0</v>
      </c>
      <c r="AE217" s="34">
        <f>SUM(AE218:AE224)</f>
        <v>0</v>
      </c>
      <c r="AF217" s="147">
        <f>SUM(AF218:AF224)</f>
        <v>0</v>
      </c>
      <c r="AG217" s="137">
        <f t="shared" si="379"/>
        <v>0</v>
      </c>
      <c r="AH217" s="34">
        <f>SUM(AH218:AH224)</f>
        <v>0</v>
      </c>
      <c r="AI217" s="147">
        <f>SUM(AI218:AI224)</f>
        <v>0</v>
      </c>
      <c r="AJ217" s="137">
        <f t="shared" si="380"/>
        <v>0</v>
      </c>
      <c r="AK217" s="34">
        <f>SUM(AK218:AK224)</f>
        <v>0</v>
      </c>
      <c r="AL217" s="147">
        <f>SUM(AL218:AL224)</f>
        <v>0</v>
      </c>
      <c r="AM217" s="137">
        <f t="shared" si="381"/>
        <v>0</v>
      </c>
      <c r="AN217" s="34">
        <f>SUM(AN218:AN224)</f>
        <v>0</v>
      </c>
      <c r="AO217" s="147">
        <f>SUM(AO218:AO224)</f>
        <v>0</v>
      </c>
      <c r="AP217" s="137">
        <f t="shared" si="382"/>
        <v>0</v>
      </c>
      <c r="AQ217" s="207">
        <f t="shared" si="383"/>
        <v>0</v>
      </c>
      <c r="AR217" s="208">
        <f t="shared" si="383"/>
        <v>0</v>
      </c>
      <c r="AS217" s="209">
        <f t="shared" si="383"/>
        <v>0</v>
      </c>
      <c r="AU217" s="326"/>
    </row>
    <row r="218" spans="1:47" x14ac:dyDescent="0.2">
      <c r="A218" s="194" t="s">
        <v>262</v>
      </c>
      <c r="F218" s="126" t="s">
        <v>181</v>
      </c>
      <c r="G218" s="143">
        <f>'Прочие расходы '!$G218</f>
        <v>0</v>
      </c>
      <c r="H218" s="144"/>
      <c r="I218" s="145">
        <f t="shared" ref="I218:I224" si="384">H218-G218</f>
        <v>0</v>
      </c>
      <c r="J218" s="143">
        <f>'Прочие расходы '!$J218</f>
        <v>0</v>
      </c>
      <c r="K218" s="144"/>
      <c r="L218" s="145">
        <f t="shared" ref="L218:L224" si="385">K218-J218</f>
        <v>0</v>
      </c>
      <c r="M218" s="143">
        <f>'Прочие расходы '!$M218</f>
        <v>0</v>
      </c>
      <c r="N218" s="144"/>
      <c r="O218" s="145">
        <f t="shared" ref="O218:O224" si="386">N218-M218</f>
        <v>0</v>
      </c>
      <c r="P218" s="143">
        <f>'Прочие расходы '!$P218</f>
        <v>0</v>
      </c>
      <c r="Q218" s="144"/>
      <c r="R218" s="145">
        <f t="shared" ref="R218:R224" si="387">Q218-P218</f>
        <v>0</v>
      </c>
      <c r="S218" s="143">
        <f>'Прочие расходы '!$S218</f>
        <v>0</v>
      </c>
      <c r="T218" s="144"/>
      <c r="U218" s="145">
        <f t="shared" ref="U218:U224" si="388">T218-S218</f>
        <v>0</v>
      </c>
      <c r="V218" s="143">
        <f>'Прочие расходы '!$V218</f>
        <v>0</v>
      </c>
      <c r="W218" s="144"/>
      <c r="X218" s="145">
        <f t="shared" ref="X218:X224" si="389">W218-V218</f>
        <v>0</v>
      </c>
      <c r="Y218" s="143">
        <f>'Прочие расходы '!$Y218</f>
        <v>0</v>
      </c>
      <c r="Z218" s="144"/>
      <c r="AA218" s="145">
        <f t="shared" ref="AA218:AA224" si="390">Z218-Y218</f>
        <v>0</v>
      </c>
      <c r="AB218" s="143">
        <f>'Прочие расходы '!$AB218</f>
        <v>0</v>
      </c>
      <c r="AC218" s="144"/>
      <c r="AD218" s="145">
        <f t="shared" ref="AD218:AD224" si="391">AC218-AB218</f>
        <v>0</v>
      </c>
      <c r="AE218" s="143">
        <f>'Прочие расходы '!$AE218</f>
        <v>0</v>
      </c>
      <c r="AF218" s="144"/>
      <c r="AG218" s="145">
        <f t="shared" ref="AG218:AG224" si="392">AF218-AE218</f>
        <v>0</v>
      </c>
      <c r="AH218" s="143">
        <f>'Прочие расходы '!$AH218</f>
        <v>0</v>
      </c>
      <c r="AI218" s="144"/>
      <c r="AJ218" s="145">
        <f t="shared" ref="AJ218:AJ224" si="393">AI218-AH218</f>
        <v>0</v>
      </c>
      <c r="AK218" s="143">
        <f>'Прочие расходы '!$AK218</f>
        <v>0</v>
      </c>
      <c r="AL218" s="144"/>
      <c r="AM218" s="145">
        <f t="shared" ref="AM218:AM224" si="394">AL218-AK218</f>
        <v>0</v>
      </c>
      <c r="AN218" s="143">
        <f>'Прочие расходы '!$AN218</f>
        <v>0</v>
      </c>
      <c r="AO218" s="144"/>
      <c r="AP218" s="145">
        <f t="shared" ref="AP218:AP224" si="395">AO218-AN218</f>
        <v>0</v>
      </c>
      <c r="AQ218" s="210">
        <f t="shared" si="383"/>
        <v>0</v>
      </c>
      <c r="AR218" s="211">
        <f t="shared" si="383"/>
        <v>0</v>
      </c>
      <c r="AS218" s="212">
        <f t="shared" si="383"/>
        <v>0</v>
      </c>
    </row>
    <row r="219" spans="1:47" x14ac:dyDescent="0.2">
      <c r="A219" s="194" t="s">
        <v>262</v>
      </c>
      <c r="F219" s="126" t="s">
        <v>182</v>
      </c>
      <c r="G219" s="143">
        <f>'Прочие расходы '!$G219</f>
        <v>0</v>
      </c>
      <c r="H219" s="144"/>
      <c r="I219" s="145">
        <f t="shared" si="384"/>
        <v>0</v>
      </c>
      <c r="J219" s="143">
        <f>'Прочие расходы '!$J219</f>
        <v>0</v>
      </c>
      <c r="K219" s="144"/>
      <c r="L219" s="145">
        <f t="shared" si="385"/>
        <v>0</v>
      </c>
      <c r="M219" s="143">
        <f>'Прочие расходы '!$M219</f>
        <v>0</v>
      </c>
      <c r="N219" s="144"/>
      <c r="O219" s="145">
        <f t="shared" si="386"/>
        <v>0</v>
      </c>
      <c r="P219" s="143">
        <f>'Прочие расходы '!$P219</f>
        <v>0</v>
      </c>
      <c r="Q219" s="144"/>
      <c r="R219" s="145">
        <f t="shared" si="387"/>
        <v>0</v>
      </c>
      <c r="S219" s="143">
        <f>'Прочие расходы '!$S219</f>
        <v>0</v>
      </c>
      <c r="T219" s="144"/>
      <c r="U219" s="145">
        <f t="shared" si="388"/>
        <v>0</v>
      </c>
      <c r="V219" s="143">
        <f>'Прочие расходы '!$V219</f>
        <v>0</v>
      </c>
      <c r="W219" s="144"/>
      <c r="X219" s="145">
        <f t="shared" si="389"/>
        <v>0</v>
      </c>
      <c r="Y219" s="143">
        <f>'Прочие расходы '!$Y219</f>
        <v>0</v>
      </c>
      <c r="Z219" s="144"/>
      <c r="AA219" s="145">
        <f t="shared" si="390"/>
        <v>0</v>
      </c>
      <c r="AB219" s="143">
        <f>'Прочие расходы '!$AB219</f>
        <v>0</v>
      </c>
      <c r="AC219" s="144"/>
      <c r="AD219" s="145">
        <f t="shared" si="391"/>
        <v>0</v>
      </c>
      <c r="AE219" s="143">
        <f>'Прочие расходы '!$AE219</f>
        <v>0</v>
      </c>
      <c r="AF219" s="144"/>
      <c r="AG219" s="145">
        <f t="shared" si="392"/>
        <v>0</v>
      </c>
      <c r="AH219" s="143">
        <f>'Прочие расходы '!$AH219</f>
        <v>0</v>
      </c>
      <c r="AI219" s="144"/>
      <c r="AJ219" s="145">
        <f t="shared" si="393"/>
        <v>0</v>
      </c>
      <c r="AK219" s="143">
        <f>'Прочие расходы '!$AK219</f>
        <v>0</v>
      </c>
      <c r="AL219" s="144"/>
      <c r="AM219" s="145">
        <f t="shared" si="394"/>
        <v>0</v>
      </c>
      <c r="AN219" s="143">
        <f>'Прочие расходы '!$AN219</f>
        <v>0</v>
      </c>
      <c r="AO219" s="144"/>
      <c r="AP219" s="145">
        <f t="shared" si="395"/>
        <v>0</v>
      </c>
      <c r="AQ219" s="210">
        <f t="shared" si="383"/>
        <v>0</v>
      </c>
      <c r="AR219" s="211">
        <f t="shared" si="383"/>
        <v>0</v>
      </c>
      <c r="AS219" s="212">
        <f t="shared" si="383"/>
        <v>0</v>
      </c>
    </row>
    <row r="220" spans="1:47" x14ac:dyDescent="0.2">
      <c r="A220" s="194" t="s">
        <v>262</v>
      </c>
      <c r="F220" s="126" t="s">
        <v>183</v>
      </c>
      <c r="G220" s="143">
        <f>'Прочие расходы '!$G220</f>
        <v>0</v>
      </c>
      <c r="H220" s="144"/>
      <c r="I220" s="145">
        <f t="shared" si="384"/>
        <v>0</v>
      </c>
      <c r="J220" s="143">
        <f>'Прочие расходы '!$J220</f>
        <v>0</v>
      </c>
      <c r="K220" s="144"/>
      <c r="L220" s="145">
        <f t="shared" si="385"/>
        <v>0</v>
      </c>
      <c r="M220" s="143">
        <f>'Прочие расходы '!$M220</f>
        <v>0</v>
      </c>
      <c r="N220" s="144"/>
      <c r="O220" s="145">
        <f t="shared" si="386"/>
        <v>0</v>
      </c>
      <c r="P220" s="143">
        <f>'Прочие расходы '!$P220</f>
        <v>0</v>
      </c>
      <c r="Q220" s="144"/>
      <c r="R220" s="145">
        <f t="shared" si="387"/>
        <v>0</v>
      </c>
      <c r="S220" s="143">
        <f>'Прочие расходы '!$S220</f>
        <v>0</v>
      </c>
      <c r="T220" s="144"/>
      <c r="U220" s="145">
        <f t="shared" si="388"/>
        <v>0</v>
      </c>
      <c r="V220" s="143">
        <f>'Прочие расходы '!$V220</f>
        <v>0</v>
      </c>
      <c r="W220" s="144"/>
      <c r="X220" s="145">
        <f t="shared" si="389"/>
        <v>0</v>
      </c>
      <c r="Y220" s="143">
        <f>'Прочие расходы '!$Y220</f>
        <v>0</v>
      </c>
      <c r="Z220" s="144"/>
      <c r="AA220" s="145">
        <f t="shared" si="390"/>
        <v>0</v>
      </c>
      <c r="AB220" s="143">
        <f>'Прочие расходы '!$AB220</f>
        <v>0</v>
      </c>
      <c r="AC220" s="144"/>
      <c r="AD220" s="145">
        <f t="shared" si="391"/>
        <v>0</v>
      </c>
      <c r="AE220" s="143">
        <f>'Прочие расходы '!$AE220</f>
        <v>0</v>
      </c>
      <c r="AF220" s="144"/>
      <c r="AG220" s="145">
        <f t="shared" si="392"/>
        <v>0</v>
      </c>
      <c r="AH220" s="143">
        <f>'Прочие расходы '!$AH220</f>
        <v>0</v>
      </c>
      <c r="AI220" s="144"/>
      <c r="AJ220" s="145">
        <f t="shared" si="393"/>
        <v>0</v>
      </c>
      <c r="AK220" s="143">
        <f>'Прочие расходы '!$AK220</f>
        <v>0</v>
      </c>
      <c r="AL220" s="144"/>
      <c r="AM220" s="145">
        <f t="shared" si="394"/>
        <v>0</v>
      </c>
      <c r="AN220" s="143">
        <f>'Прочие расходы '!$AN220</f>
        <v>0</v>
      </c>
      <c r="AO220" s="144"/>
      <c r="AP220" s="145">
        <f t="shared" si="395"/>
        <v>0</v>
      </c>
      <c r="AQ220" s="210">
        <f t="shared" si="383"/>
        <v>0</v>
      </c>
      <c r="AR220" s="211">
        <f t="shared" si="383"/>
        <v>0</v>
      </c>
      <c r="AS220" s="212">
        <f t="shared" si="383"/>
        <v>0</v>
      </c>
    </row>
    <row r="221" spans="1:47" x14ac:dyDescent="0.2">
      <c r="A221" s="194" t="s">
        <v>262</v>
      </c>
      <c r="F221" s="126" t="s">
        <v>184</v>
      </c>
      <c r="G221" s="143">
        <f>'Прочие расходы '!$G221</f>
        <v>0</v>
      </c>
      <c r="H221" s="144"/>
      <c r="I221" s="145">
        <f t="shared" si="384"/>
        <v>0</v>
      </c>
      <c r="J221" s="143">
        <f>'Прочие расходы '!$J221</f>
        <v>0</v>
      </c>
      <c r="K221" s="144"/>
      <c r="L221" s="145">
        <f t="shared" si="385"/>
        <v>0</v>
      </c>
      <c r="M221" s="143">
        <f>'Прочие расходы '!$M221</f>
        <v>0</v>
      </c>
      <c r="N221" s="144"/>
      <c r="O221" s="145">
        <f t="shared" si="386"/>
        <v>0</v>
      </c>
      <c r="P221" s="143">
        <f>'Прочие расходы '!$P221</f>
        <v>0</v>
      </c>
      <c r="Q221" s="144"/>
      <c r="R221" s="145">
        <f t="shared" si="387"/>
        <v>0</v>
      </c>
      <c r="S221" s="143">
        <f>'Прочие расходы '!$S221</f>
        <v>0</v>
      </c>
      <c r="T221" s="144"/>
      <c r="U221" s="145">
        <f t="shared" si="388"/>
        <v>0</v>
      </c>
      <c r="V221" s="143">
        <f>'Прочие расходы '!$V221</f>
        <v>0</v>
      </c>
      <c r="W221" s="144"/>
      <c r="X221" s="145">
        <f t="shared" si="389"/>
        <v>0</v>
      </c>
      <c r="Y221" s="143">
        <f>'Прочие расходы '!$Y221</f>
        <v>0</v>
      </c>
      <c r="Z221" s="144"/>
      <c r="AA221" s="145">
        <f t="shared" si="390"/>
        <v>0</v>
      </c>
      <c r="AB221" s="143">
        <f>'Прочие расходы '!$AB221</f>
        <v>0</v>
      </c>
      <c r="AC221" s="144"/>
      <c r="AD221" s="145">
        <f t="shared" si="391"/>
        <v>0</v>
      </c>
      <c r="AE221" s="143">
        <f>'Прочие расходы '!$AE221</f>
        <v>0</v>
      </c>
      <c r="AF221" s="144"/>
      <c r="AG221" s="145">
        <f t="shared" si="392"/>
        <v>0</v>
      </c>
      <c r="AH221" s="143">
        <f>'Прочие расходы '!$AH221</f>
        <v>0</v>
      </c>
      <c r="AI221" s="144"/>
      <c r="AJ221" s="145">
        <f t="shared" si="393"/>
        <v>0</v>
      </c>
      <c r="AK221" s="143">
        <f>'Прочие расходы '!$AK221</f>
        <v>0</v>
      </c>
      <c r="AL221" s="144"/>
      <c r="AM221" s="145">
        <f t="shared" si="394"/>
        <v>0</v>
      </c>
      <c r="AN221" s="143">
        <f>'Прочие расходы '!$AN221</f>
        <v>0</v>
      </c>
      <c r="AO221" s="144"/>
      <c r="AP221" s="145">
        <f t="shared" si="395"/>
        <v>0</v>
      </c>
      <c r="AQ221" s="210">
        <f t="shared" si="383"/>
        <v>0</v>
      </c>
      <c r="AR221" s="211">
        <f t="shared" si="383"/>
        <v>0</v>
      </c>
      <c r="AS221" s="212">
        <f t="shared" si="383"/>
        <v>0</v>
      </c>
    </row>
    <row r="222" spans="1:47" x14ac:dyDescent="0.2">
      <c r="A222" s="194" t="s">
        <v>262</v>
      </c>
      <c r="F222" s="126" t="s">
        <v>185</v>
      </c>
      <c r="G222" s="143">
        <f>'Прочие расходы '!$G222</f>
        <v>0</v>
      </c>
      <c r="H222" s="144"/>
      <c r="I222" s="145">
        <f t="shared" si="384"/>
        <v>0</v>
      </c>
      <c r="J222" s="143">
        <f>'Прочие расходы '!$J222</f>
        <v>0</v>
      </c>
      <c r="K222" s="144"/>
      <c r="L222" s="145">
        <f t="shared" si="385"/>
        <v>0</v>
      </c>
      <c r="M222" s="143">
        <f>'Прочие расходы '!$M222</f>
        <v>0</v>
      </c>
      <c r="N222" s="144"/>
      <c r="O222" s="145">
        <f t="shared" si="386"/>
        <v>0</v>
      </c>
      <c r="P222" s="143">
        <f>'Прочие расходы '!$P222</f>
        <v>0</v>
      </c>
      <c r="Q222" s="144"/>
      <c r="R222" s="145">
        <f t="shared" si="387"/>
        <v>0</v>
      </c>
      <c r="S222" s="143">
        <f>'Прочие расходы '!$S222</f>
        <v>0</v>
      </c>
      <c r="T222" s="144"/>
      <c r="U222" s="145">
        <f t="shared" si="388"/>
        <v>0</v>
      </c>
      <c r="V222" s="143">
        <f>'Прочие расходы '!$V222</f>
        <v>0</v>
      </c>
      <c r="W222" s="144"/>
      <c r="X222" s="145">
        <f t="shared" si="389"/>
        <v>0</v>
      </c>
      <c r="Y222" s="143">
        <f>'Прочие расходы '!$Y222</f>
        <v>0</v>
      </c>
      <c r="Z222" s="144"/>
      <c r="AA222" s="145">
        <f t="shared" si="390"/>
        <v>0</v>
      </c>
      <c r="AB222" s="143">
        <f>'Прочие расходы '!$AB222</f>
        <v>0</v>
      </c>
      <c r="AC222" s="144"/>
      <c r="AD222" s="145">
        <f t="shared" si="391"/>
        <v>0</v>
      </c>
      <c r="AE222" s="143">
        <f>'Прочие расходы '!$AE222</f>
        <v>0</v>
      </c>
      <c r="AF222" s="144"/>
      <c r="AG222" s="145">
        <f t="shared" si="392"/>
        <v>0</v>
      </c>
      <c r="AH222" s="143">
        <f>'Прочие расходы '!$AH222</f>
        <v>0</v>
      </c>
      <c r="AI222" s="144"/>
      <c r="AJ222" s="145">
        <f t="shared" si="393"/>
        <v>0</v>
      </c>
      <c r="AK222" s="143">
        <f>'Прочие расходы '!$AK222</f>
        <v>0</v>
      </c>
      <c r="AL222" s="144"/>
      <c r="AM222" s="145">
        <f t="shared" si="394"/>
        <v>0</v>
      </c>
      <c r="AN222" s="143">
        <f>'Прочие расходы '!$AN222</f>
        <v>0</v>
      </c>
      <c r="AO222" s="144"/>
      <c r="AP222" s="145">
        <f t="shared" si="395"/>
        <v>0</v>
      </c>
      <c r="AQ222" s="210">
        <f t="shared" si="383"/>
        <v>0</v>
      </c>
      <c r="AR222" s="211">
        <f t="shared" si="383"/>
        <v>0</v>
      </c>
      <c r="AS222" s="212">
        <f t="shared" si="383"/>
        <v>0</v>
      </c>
    </row>
    <row r="223" spans="1:47" x14ac:dyDescent="0.2">
      <c r="A223" s="194" t="s">
        <v>262</v>
      </c>
      <c r="F223" s="126" t="s">
        <v>186</v>
      </c>
      <c r="G223" s="143">
        <f>'Прочие расходы '!$G223</f>
        <v>0</v>
      </c>
      <c r="H223" s="144"/>
      <c r="I223" s="145">
        <f t="shared" si="384"/>
        <v>0</v>
      </c>
      <c r="J223" s="143">
        <f>'Прочие расходы '!$J223</f>
        <v>0</v>
      </c>
      <c r="K223" s="144"/>
      <c r="L223" s="145">
        <f t="shared" si="385"/>
        <v>0</v>
      </c>
      <c r="M223" s="143">
        <f>'Прочие расходы '!$M223</f>
        <v>0</v>
      </c>
      <c r="N223" s="144"/>
      <c r="O223" s="145">
        <f t="shared" si="386"/>
        <v>0</v>
      </c>
      <c r="P223" s="143">
        <f>'Прочие расходы '!$P223</f>
        <v>0</v>
      </c>
      <c r="Q223" s="144"/>
      <c r="R223" s="145">
        <f t="shared" si="387"/>
        <v>0</v>
      </c>
      <c r="S223" s="143">
        <f>'Прочие расходы '!$S223</f>
        <v>0</v>
      </c>
      <c r="T223" s="144"/>
      <c r="U223" s="145">
        <f t="shared" si="388"/>
        <v>0</v>
      </c>
      <c r="V223" s="143">
        <f>'Прочие расходы '!$V223</f>
        <v>0</v>
      </c>
      <c r="W223" s="144"/>
      <c r="X223" s="145">
        <f t="shared" si="389"/>
        <v>0</v>
      </c>
      <c r="Y223" s="143">
        <f>'Прочие расходы '!$Y223</f>
        <v>0</v>
      </c>
      <c r="Z223" s="144"/>
      <c r="AA223" s="145">
        <f t="shared" si="390"/>
        <v>0</v>
      </c>
      <c r="AB223" s="143">
        <f>'Прочие расходы '!$AB223</f>
        <v>0</v>
      </c>
      <c r="AC223" s="144"/>
      <c r="AD223" s="145">
        <f t="shared" si="391"/>
        <v>0</v>
      </c>
      <c r="AE223" s="143">
        <f>'Прочие расходы '!$AE223</f>
        <v>0</v>
      </c>
      <c r="AF223" s="144"/>
      <c r="AG223" s="145">
        <f t="shared" si="392"/>
        <v>0</v>
      </c>
      <c r="AH223" s="143">
        <f>'Прочие расходы '!$AH223</f>
        <v>0</v>
      </c>
      <c r="AI223" s="144"/>
      <c r="AJ223" s="145">
        <f t="shared" si="393"/>
        <v>0</v>
      </c>
      <c r="AK223" s="143">
        <f>'Прочие расходы '!$AK223</f>
        <v>0</v>
      </c>
      <c r="AL223" s="144"/>
      <c r="AM223" s="145">
        <f t="shared" si="394"/>
        <v>0</v>
      </c>
      <c r="AN223" s="143">
        <f>'Прочие расходы '!$AN223</f>
        <v>0</v>
      </c>
      <c r="AO223" s="144"/>
      <c r="AP223" s="145">
        <f t="shared" si="395"/>
        <v>0</v>
      </c>
      <c r="AQ223" s="210">
        <f t="shared" si="383"/>
        <v>0</v>
      </c>
      <c r="AR223" s="211">
        <f t="shared" si="383"/>
        <v>0</v>
      </c>
      <c r="AS223" s="212">
        <f t="shared" si="383"/>
        <v>0</v>
      </c>
    </row>
    <row r="224" spans="1:47" x14ac:dyDescent="0.2">
      <c r="A224" s="194" t="s">
        <v>262</v>
      </c>
      <c r="F224" s="126" t="s">
        <v>187</v>
      </c>
      <c r="G224" s="143">
        <f>'Прочие расходы '!$G224</f>
        <v>0</v>
      </c>
      <c r="H224" s="144"/>
      <c r="I224" s="145">
        <f t="shared" si="384"/>
        <v>0</v>
      </c>
      <c r="J224" s="143">
        <f>'Прочие расходы '!$J224</f>
        <v>0</v>
      </c>
      <c r="K224" s="144"/>
      <c r="L224" s="145">
        <f t="shared" si="385"/>
        <v>0</v>
      </c>
      <c r="M224" s="143">
        <f>'Прочие расходы '!$M224</f>
        <v>0</v>
      </c>
      <c r="N224" s="144"/>
      <c r="O224" s="145">
        <f t="shared" si="386"/>
        <v>0</v>
      </c>
      <c r="P224" s="143">
        <f>'Прочие расходы '!$P224</f>
        <v>0</v>
      </c>
      <c r="Q224" s="144"/>
      <c r="R224" s="145">
        <f t="shared" si="387"/>
        <v>0</v>
      </c>
      <c r="S224" s="143">
        <f>'Прочие расходы '!$S224</f>
        <v>0</v>
      </c>
      <c r="T224" s="144"/>
      <c r="U224" s="145">
        <f t="shared" si="388"/>
        <v>0</v>
      </c>
      <c r="V224" s="143">
        <f>'Прочие расходы '!$V224</f>
        <v>0</v>
      </c>
      <c r="W224" s="144"/>
      <c r="X224" s="145">
        <f t="shared" si="389"/>
        <v>0</v>
      </c>
      <c r="Y224" s="143">
        <f>'Прочие расходы '!$Y224</f>
        <v>0</v>
      </c>
      <c r="Z224" s="144"/>
      <c r="AA224" s="145">
        <f t="shared" si="390"/>
        <v>0</v>
      </c>
      <c r="AB224" s="143">
        <f>'Прочие расходы '!$AB224</f>
        <v>0</v>
      </c>
      <c r="AC224" s="144"/>
      <c r="AD224" s="145">
        <f t="shared" si="391"/>
        <v>0</v>
      </c>
      <c r="AE224" s="143">
        <f>'Прочие расходы '!$AE224</f>
        <v>0</v>
      </c>
      <c r="AF224" s="144"/>
      <c r="AG224" s="145">
        <f t="shared" si="392"/>
        <v>0</v>
      </c>
      <c r="AH224" s="143">
        <f>'Прочие расходы '!$AH224</f>
        <v>0</v>
      </c>
      <c r="AI224" s="144"/>
      <c r="AJ224" s="145">
        <f t="shared" si="393"/>
        <v>0</v>
      </c>
      <c r="AK224" s="143">
        <f>'Прочие расходы '!$AK224</f>
        <v>0</v>
      </c>
      <c r="AL224" s="144"/>
      <c r="AM224" s="145">
        <f t="shared" si="394"/>
        <v>0</v>
      </c>
      <c r="AN224" s="143">
        <f>'Прочие расходы '!$AN224</f>
        <v>0</v>
      </c>
      <c r="AO224" s="144"/>
      <c r="AP224" s="145">
        <f t="shared" si="395"/>
        <v>0</v>
      </c>
      <c r="AQ224" s="210">
        <f t="shared" si="383"/>
        <v>0</v>
      </c>
      <c r="AR224" s="211">
        <f t="shared" si="383"/>
        <v>0</v>
      </c>
      <c r="AS224" s="212">
        <f t="shared" si="383"/>
        <v>0</v>
      </c>
    </row>
    <row r="225" spans="1:47" s="146" customFormat="1" x14ac:dyDescent="0.2">
      <c r="A225" s="197"/>
      <c r="E225" s="146" t="s">
        <v>188</v>
      </c>
      <c r="F225" s="161"/>
      <c r="G225" s="34">
        <f>SUM(G226:G228)</f>
        <v>0</v>
      </c>
      <c r="H225" s="147">
        <f>SUM(H226:H228)</f>
        <v>0</v>
      </c>
      <c r="I225" s="137">
        <f t="shared" si="371"/>
        <v>0</v>
      </c>
      <c r="J225" s="34">
        <f>SUM(J226:J228)</f>
        <v>0</v>
      </c>
      <c r="K225" s="147">
        <f>SUM(K226:K228)</f>
        <v>0</v>
      </c>
      <c r="L225" s="137">
        <f t="shared" si="372"/>
        <v>0</v>
      </c>
      <c r="M225" s="34">
        <f>SUM(M226:M228)</f>
        <v>0</v>
      </c>
      <c r="N225" s="147">
        <f>SUM(N226:N228)</f>
        <v>0</v>
      </c>
      <c r="O225" s="137">
        <f t="shared" si="373"/>
        <v>0</v>
      </c>
      <c r="P225" s="34">
        <f>SUM(P226:P228)</f>
        <v>0</v>
      </c>
      <c r="Q225" s="147">
        <f>SUM(Q226:Q228)</f>
        <v>0</v>
      </c>
      <c r="R225" s="137">
        <f t="shared" si="374"/>
        <v>0</v>
      </c>
      <c r="S225" s="34">
        <f>SUM(S226:S228)</f>
        <v>0</v>
      </c>
      <c r="T225" s="147">
        <f>SUM(T226:T228)</f>
        <v>0</v>
      </c>
      <c r="U225" s="137">
        <f t="shared" si="375"/>
        <v>0</v>
      </c>
      <c r="V225" s="34">
        <f>SUM(V226:V228)</f>
        <v>0</v>
      </c>
      <c r="W225" s="147">
        <f>SUM(W226:W228)</f>
        <v>0</v>
      </c>
      <c r="X225" s="137">
        <f t="shared" si="376"/>
        <v>0</v>
      </c>
      <c r="Y225" s="34">
        <f>SUM(Y226:Y228)</f>
        <v>0</v>
      </c>
      <c r="Z225" s="147">
        <f>SUM(Z226:Z228)</f>
        <v>0</v>
      </c>
      <c r="AA225" s="137">
        <f t="shared" si="377"/>
        <v>0</v>
      </c>
      <c r="AB225" s="34">
        <f>SUM(AB226:AB228)</f>
        <v>0</v>
      </c>
      <c r="AC225" s="147">
        <f>SUM(AC226:AC228)</f>
        <v>0</v>
      </c>
      <c r="AD225" s="137">
        <f t="shared" si="378"/>
        <v>0</v>
      </c>
      <c r="AE225" s="34">
        <f>SUM(AE226:AE228)</f>
        <v>0</v>
      </c>
      <c r="AF225" s="147">
        <f>SUM(AF226:AF228)</f>
        <v>0</v>
      </c>
      <c r="AG225" s="137">
        <f t="shared" si="379"/>
        <v>0</v>
      </c>
      <c r="AH225" s="34">
        <f>SUM(AH226:AH228)</f>
        <v>0</v>
      </c>
      <c r="AI225" s="147">
        <f>SUM(AI226:AI228)</f>
        <v>0</v>
      </c>
      <c r="AJ225" s="137">
        <f t="shared" si="380"/>
        <v>0</v>
      </c>
      <c r="AK225" s="34">
        <f>SUM(AK226:AK228)</f>
        <v>0</v>
      </c>
      <c r="AL225" s="147">
        <f>SUM(AL226:AL228)</f>
        <v>0</v>
      </c>
      <c r="AM225" s="137">
        <f t="shared" si="381"/>
        <v>0</v>
      </c>
      <c r="AN225" s="34">
        <f>SUM(AN226:AN228)</f>
        <v>0</v>
      </c>
      <c r="AO225" s="147">
        <f>SUM(AO226:AO228)</f>
        <v>0</v>
      </c>
      <c r="AP225" s="137">
        <f t="shared" si="382"/>
        <v>0</v>
      </c>
      <c r="AQ225" s="207">
        <f t="shared" si="383"/>
        <v>0</v>
      </c>
      <c r="AR225" s="208">
        <f t="shared" si="383"/>
        <v>0</v>
      </c>
      <c r="AS225" s="209">
        <f t="shared" si="383"/>
        <v>0</v>
      </c>
      <c r="AU225" s="326"/>
    </row>
    <row r="226" spans="1:47" x14ac:dyDescent="0.2">
      <c r="A226" s="194" t="s">
        <v>262</v>
      </c>
      <c r="F226" s="126" t="s">
        <v>189</v>
      </c>
      <c r="G226" s="143"/>
      <c r="H226" s="144"/>
      <c r="I226" s="145">
        <f t="shared" si="371"/>
        <v>0</v>
      </c>
      <c r="J226" s="143"/>
      <c r="K226" s="144"/>
      <c r="L226" s="145">
        <f t="shared" si="372"/>
        <v>0</v>
      </c>
      <c r="M226" s="143"/>
      <c r="N226" s="144"/>
      <c r="O226" s="145">
        <f t="shared" si="373"/>
        <v>0</v>
      </c>
      <c r="P226" s="143"/>
      <c r="Q226" s="144"/>
      <c r="R226" s="145">
        <f t="shared" si="374"/>
        <v>0</v>
      </c>
      <c r="S226" s="143"/>
      <c r="T226" s="144"/>
      <c r="U226" s="145">
        <f t="shared" si="375"/>
        <v>0</v>
      </c>
      <c r="V226" s="143"/>
      <c r="W226" s="144"/>
      <c r="X226" s="145">
        <f t="shared" si="376"/>
        <v>0</v>
      </c>
      <c r="Y226" s="143"/>
      <c r="Z226" s="144"/>
      <c r="AA226" s="145">
        <f t="shared" si="377"/>
        <v>0</v>
      </c>
      <c r="AB226" s="143"/>
      <c r="AC226" s="144"/>
      <c r="AD226" s="145">
        <f t="shared" si="378"/>
        <v>0</v>
      </c>
      <c r="AE226" s="143"/>
      <c r="AF226" s="144"/>
      <c r="AG226" s="145">
        <f t="shared" si="379"/>
        <v>0</v>
      </c>
      <c r="AH226" s="143"/>
      <c r="AI226" s="144"/>
      <c r="AJ226" s="145">
        <f t="shared" si="380"/>
        <v>0</v>
      </c>
      <c r="AK226" s="143"/>
      <c r="AL226" s="144"/>
      <c r="AM226" s="145">
        <f t="shared" si="381"/>
        <v>0</v>
      </c>
      <c r="AN226" s="143"/>
      <c r="AO226" s="144"/>
      <c r="AP226" s="145">
        <f t="shared" si="382"/>
        <v>0</v>
      </c>
      <c r="AQ226" s="210">
        <f t="shared" si="383"/>
        <v>0</v>
      </c>
      <c r="AR226" s="211">
        <f t="shared" si="383"/>
        <v>0</v>
      </c>
      <c r="AS226" s="212">
        <f t="shared" si="383"/>
        <v>0</v>
      </c>
    </row>
    <row r="227" spans="1:47" x14ac:dyDescent="0.2">
      <c r="A227" s="194" t="s">
        <v>262</v>
      </c>
      <c r="F227" s="126" t="s">
        <v>190</v>
      </c>
      <c r="G227" s="143"/>
      <c r="H227" s="144"/>
      <c r="I227" s="145">
        <f t="shared" si="371"/>
        <v>0</v>
      </c>
      <c r="J227" s="143"/>
      <c r="K227" s="144"/>
      <c r="L227" s="145">
        <f t="shared" si="372"/>
        <v>0</v>
      </c>
      <c r="M227" s="143"/>
      <c r="N227" s="144"/>
      <c r="O227" s="145">
        <f t="shared" si="373"/>
        <v>0</v>
      </c>
      <c r="P227" s="143"/>
      <c r="Q227" s="144"/>
      <c r="R227" s="145">
        <f t="shared" si="374"/>
        <v>0</v>
      </c>
      <c r="S227" s="143"/>
      <c r="T227" s="144"/>
      <c r="U227" s="145">
        <f t="shared" si="375"/>
        <v>0</v>
      </c>
      <c r="V227" s="143"/>
      <c r="W227" s="144"/>
      <c r="X227" s="145">
        <f t="shared" si="376"/>
        <v>0</v>
      </c>
      <c r="Y227" s="143"/>
      <c r="Z227" s="144"/>
      <c r="AA227" s="145">
        <f t="shared" si="377"/>
        <v>0</v>
      </c>
      <c r="AB227" s="143"/>
      <c r="AC227" s="144"/>
      <c r="AD227" s="145">
        <f t="shared" si="378"/>
        <v>0</v>
      </c>
      <c r="AE227" s="143"/>
      <c r="AF227" s="144"/>
      <c r="AG227" s="145">
        <f t="shared" si="379"/>
        <v>0</v>
      </c>
      <c r="AH227" s="143"/>
      <c r="AI227" s="144"/>
      <c r="AJ227" s="145">
        <f t="shared" si="380"/>
        <v>0</v>
      </c>
      <c r="AK227" s="143"/>
      <c r="AL227" s="144"/>
      <c r="AM227" s="145">
        <f t="shared" si="381"/>
        <v>0</v>
      </c>
      <c r="AN227" s="143"/>
      <c r="AO227" s="144"/>
      <c r="AP227" s="145">
        <f t="shared" si="382"/>
        <v>0</v>
      </c>
      <c r="AQ227" s="210">
        <f t="shared" si="383"/>
        <v>0</v>
      </c>
      <c r="AR227" s="211">
        <f t="shared" si="383"/>
        <v>0</v>
      </c>
      <c r="AS227" s="212">
        <f t="shared" si="383"/>
        <v>0</v>
      </c>
    </row>
    <row r="228" spans="1:47" ht="12.75" thickBot="1" x14ac:dyDescent="0.25">
      <c r="A228" s="194" t="s">
        <v>262</v>
      </c>
      <c r="B228" s="148"/>
      <c r="C228" s="148"/>
      <c r="D228" s="148"/>
      <c r="E228" s="148"/>
      <c r="F228" s="149" t="s">
        <v>191</v>
      </c>
      <c r="G228" s="150"/>
      <c r="H228" s="151"/>
      <c r="I228" s="152">
        <f t="shared" si="371"/>
        <v>0</v>
      </c>
      <c r="J228" s="150"/>
      <c r="K228" s="151"/>
      <c r="L228" s="152">
        <f t="shared" si="372"/>
        <v>0</v>
      </c>
      <c r="M228" s="150"/>
      <c r="N228" s="151"/>
      <c r="O228" s="152">
        <f t="shared" si="373"/>
        <v>0</v>
      </c>
      <c r="P228" s="150"/>
      <c r="Q228" s="151"/>
      <c r="R228" s="152">
        <f t="shared" si="374"/>
        <v>0</v>
      </c>
      <c r="S228" s="150"/>
      <c r="T228" s="151"/>
      <c r="U228" s="152">
        <f t="shared" si="375"/>
        <v>0</v>
      </c>
      <c r="V228" s="150"/>
      <c r="W228" s="151"/>
      <c r="X228" s="152">
        <f t="shared" si="376"/>
        <v>0</v>
      </c>
      <c r="Y228" s="150"/>
      <c r="Z228" s="151"/>
      <c r="AA228" s="152">
        <f t="shared" si="377"/>
        <v>0</v>
      </c>
      <c r="AB228" s="150"/>
      <c r="AC228" s="151"/>
      <c r="AD228" s="152">
        <f t="shared" si="378"/>
        <v>0</v>
      </c>
      <c r="AE228" s="150"/>
      <c r="AF228" s="151"/>
      <c r="AG228" s="152">
        <f t="shared" si="379"/>
        <v>0</v>
      </c>
      <c r="AH228" s="150"/>
      <c r="AI228" s="151"/>
      <c r="AJ228" s="152">
        <f t="shared" si="380"/>
        <v>0</v>
      </c>
      <c r="AK228" s="150"/>
      <c r="AL228" s="151"/>
      <c r="AM228" s="152">
        <f t="shared" si="381"/>
        <v>0</v>
      </c>
      <c r="AN228" s="150"/>
      <c r="AO228" s="151"/>
      <c r="AP228" s="152">
        <f t="shared" si="382"/>
        <v>0</v>
      </c>
      <c r="AQ228" s="213">
        <f t="shared" si="383"/>
        <v>0</v>
      </c>
      <c r="AR228" s="214">
        <f t="shared" si="383"/>
        <v>0</v>
      </c>
      <c r="AS228" s="215">
        <f t="shared" si="383"/>
        <v>0</v>
      </c>
    </row>
    <row r="229" spans="1:47" ht="6.75" customHeight="1" thickBot="1" x14ac:dyDescent="0.25">
      <c r="G229" s="153"/>
      <c r="H229" s="153"/>
      <c r="I229" s="153"/>
      <c r="J229" s="153"/>
      <c r="K229" s="153"/>
      <c r="L229" s="153"/>
      <c r="M229" s="153"/>
      <c r="N229" s="153"/>
      <c r="O229" s="153"/>
      <c r="P229" s="153"/>
      <c r="Q229" s="153"/>
      <c r="R229" s="153"/>
      <c r="S229" s="153"/>
      <c r="T229" s="153"/>
      <c r="U229" s="153"/>
      <c r="V229" s="153"/>
      <c r="W229" s="153"/>
      <c r="X229" s="153"/>
      <c r="Y229" s="153"/>
      <c r="Z229" s="153"/>
      <c r="AA229" s="153"/>
      <c r="AB229" s="153"/>
      <c r="AC229" s="153"/>
      <c r="AD229" s="153"/>
      <c r="AE229" s="153"/>
      <c r="AF229" s="153"/>
      <c r="AG229" s="153"/>
      <c r="AH229" s="153"/>
      <c r="AI229" s="153"/>
      <c r="AJ229" s="153"/>
      <c r="AK229" s="153"/>
      <c r="AL229" s="153"/>
      <c r="AM229" s="153"/>
      <c r="AN229" s="153"/>
      <c r="AO229" s="153"/>
      <c r="AP229" s="153"/>
      <c r="AQ229" s="216"/>
      <c r="AR229" s="216"/>
      <c r="AS229" s="216"/>
    </row>
    <row r="230" spans="1:47" ht="12.75" thickBot="1" x14ac:dyDescent="0.25">
      <c r="A230" s="199" t="s">
        <v>192</v>
      </c>
      <c r="B230" s="183"/>
      <c r="C230" s="183"/>
      <c r="D230" s="183"/>
      <c r="E230" s="183"/>
      <c r="F230" s="184"/>
      <c r="G230" s="185" t="e">
        <f>G213-G215</f>
        <v>#DIV/0!</v>
      </c>
      <c r="H230" s="186">
        <f>H213-H215</f>
        <v>0</v>
      </c>
      <c r="I230" s="187" t="e">
        <f>H230-G230</f>
        <v>#DIV/0!</v>
      </c>
      <c r="J230" s="185" t="e">
        <f>J213-J215</f>
        <v>#DIV/0!</v>
      </c>
      <c r="K230" s="186">
        <f>K213-K215</f>
        <v>0</v>
      </c>
      <c r="L230" s="187" t="e">
        <f>K230-J230</f>
        <v>#DIV/0!</v>
      </c>
      <c r="M230" s="185" t="e">
        <f>M213-M215</f>
        <v>#DIV/0!</v>
      </c>
      <c r="N230" s="186">
        <f>N213-N215</f>
        <v>0</v>
      </c>
      <c r="O230" s="187" t="e">
        <f>N230-M230</f>
        <v>#DIV/0!</v>
      </c>
      <c r="P230" s="185" t="e">
        <f>P213-P215</f>
        <v>#DIV/0!</v>
      </c>
      <c r="Q230" s="186">
        <f>Q213-Q215</f>
        <v>0</v>
      </c>
      <c r="R230" s="187" t="e">
        <f>Q230-P230</f>
        <v>#DIV/0!</v>
      </c>
      <c r="S230" s="185" t="e">
        <f>S213-S215</f>
        <v>#DIV/0!</v>
      </c>
      <c r="T230" s="186">
        <f>T213-T215</f>
        <v>0</v>
      </c>
      <c r="U230" s="187" t="e">
        <f>T230-S230</f>
        <v>#DIV/0!</v>
      </c>
      <c r="V230" s="185" t="e">
        <f>V213-V215</f>
        <v>#DIV/0!</v>
      </c>
      <c r="W230" s="186">
        <f>W213-W215</f>
        <v>0</v>
      </c>
      <c r="X230" s="187" t="e">
        <f>W230-V230</f>
        <v>#DIV/0!</v>
      </c>
      <c r="Y230" s="185" t="e">
        <f>Y213-Y215</f>
        <v>#DIV/0!</v>
      </c>
      <c r="Z230" s="186">
        <f>Z213-Z215</f>
        <v>0</v>
      </c>
      <c r="AA230" s="187" t="e">
        <f>Z230-Y230</f>
        <v>#DIV/0!</v>
      </c>
      <c r="AB230" s="185" t="e">
        <f>AB213-AB215</f>
        <v>#DIV/0!</v>
      </c>
      <c r="AC230" s="186">
        <f>AC213-AC215</f>
        <v>0</v>
      </c>
      <c r="AD230" s="187" t="e">
        <f>AC230-AB230</f>
        <v>#DIV/0!</v>
      </c>
      <c r="AE230" s="185" t="e">
        <f>AE213-AE215</f>
        <v>#DIV/0!</v>
      </c>
      <c r="AF230" s="186">
        <f>AF213-AF215</f>
        <v>0</v>
      </c>
      <c r="AG230" s="187" t="e">
        <f>AF230-AE230</f>
        <v>#DIV/0!</v>
      </c>
      <c r="AH230" s="185" t="e">
        <f>AH213-AH215</f>
        <v>#DIV/0!</v>
      </c>
      <c r="AI230" s="186">
        <f>AI213-AI215</f>
        <v>0</v>
      </c>
      <c r="AJ230" s="187" t="e">
        <f>AI230-AH230</f>
        <v>#DIV/0!</v>
      </c>
      <c r="AK230" s="185" t="e">
        <f>AK213-AK215</f>
        <v>#DIV/0!</v>
      </c>
      <c r="AL230" s="186">
        <f>AL213-AL215</f>
        <v>0</v>
      </c>
      <c r="AM230" s="187" t="e">
        <f>AL230-AK230</f>
        <v>#DIV/0!</v>
      </c>
      <c r="AN230" s="185" t="e">
        <f>AN213-AN215</f>
        <v>#DIV/0!</v>
      </c>
      <c r="AO230" s="186">
        <f>AO213-AO215</f>
        <v>0</v>
      </c>
      <c r="AP230" s="187" t="e">
        <f>AO230-AN230</f>
        <v>#DIV/0!</v>
      </c>
      <c r="AQ230" s="226" t="e">
        <f>G230+J230+M230+P230+S230+V230+Y230+AB230+AE230+AH230+AK230+AN230</f>
        <v>#DIV/0!</v>
      </c>
      <c r="AR230" s="227">
        <f>H230+K230+N230+Q230+T230+W230+Z230+AC230+AF230+AI230+AL230+AO230</f>
        <v>0</v>
      </c>
      <c r="AS230" s="228" t="e">
        <f>I230+L230+O230+R230+U230+X230+AA230+AD230+AG230+AJ230+AM230+AP230</f>
        <v>#DIV/0!</v>
      </c>
    </row>
    <row r="232" spans="1:47" s="188" customFormat="1" x14ac:dyDescent="0.2">
      <c r="A232" s="200"/>
      <c r="G232" s="189"/>
      <c r="H232" s="189"/>
      <c r="I232" s="189"/>
      <c r="J232" s="189"/>
      <c r="K232" s="189"/>
      <c r="L232" s="189"/>
      <c r="M232" s="189"/>
      <c r="N232" s="189"/>
      <c r="O232" s="189"/>
      <c r="P232" s="189"/>
      <c r="Q232" s="189"/>
      <c r="R232" s="189"/>
      <c r="S232" s="189"/>
      <c r="T232" s="189"/>
      <c r="U232" s="189"/>
      <c r="V232" s="189"/>
      <c r="W232" s="189"/>
      <c r="X232" s="189"/>
      <c r="Y232" s="189"/>
      <c r="Z232" s="189"/>
      <c r="AA232" s="189"/>
      <c r="AB232" s="189"/>
      <c r="AC232" s="189"/>
      <c r="AD232" s="189"/>
      <c r="AE232" s="189"/>
      <c r="AF232" s="189"/>
      <c r="AG232" s="189"/>
      <c r="AH232" s="189"/>
      <c r="AI232" s="189"/>
      <c r="AJ232" s="189"/>
      <c r="AK232" s="189"/>
      <c r="AL232" s="189"/>
      <c r="AM232" s="189"/>
      <c r="AN232" s="189"/>
      <c r="AO232" s="189"/>
      <c r="AP232" s="189"/>
      <c r="AQ232" s="189"/>
      <c r="AR232" s="189"/>
      <c r="AS232" s="189"/>
      <c r="AU232" s="326"/>
    </row>
    <row r="233" spans="1:47" x14ac:dyDescent="0.2">
      <c r="AP233" s="160" t="s">
        <v>285</v>
      </c>
      <c r="AQ233" s="160" t="e">
        <f>AQ44-'Прочие расходы '!AQ44</f>
        <v>#DIV/0!</v>
      </c>
    </row>
    <row r="238" spans="1:47" x14ac:dyDescent="0.2">
      <c r="H238" s="190"/>
      <c r="K238" s="190"/>
      <c r="N238" s="190"/>
      <c r="Q238" s="190"/>
      <c r="T238" s="190"/>
      <c r="W238" s="190"/>
      <c r="Z238" s="190"/>
      <c r="AC238" s="190"/>
      <c r="AF238" s="190"/>
      <c r="AI238" s="190"/>
      <c r="AL238" s="190"/>
      <c r="AO238" s="190"/>
    </row>
    <row r="239" spans="1:47" x14ac:dyDescent="0.2">
      <c r="H239" s="191"/>
      <c r="K239" s="191"/>
      <c r="N239" s="191"/>
      <c r="Q239" s="191"/>
      <c r="T239" s="191"/>
      <c r="W239" s="191"/>
      <c r="Z239" s="191"/>
      <c r="AC239" s="191"/>
      <c r="AF239" s="191"/>
      <c r="AI239" s="191"/>
      <c r="AL239" s="191"/>
      <c r="AO239" s="191"/>
    </row>
  </sheetData>
  <sheetProtection formatCells="0" formatColumns="0" formatRows="0" insertColumns="0" insertRows="0" insertHyperlinks="0" deleteColumns="0" deleteRows="0" sort="0" autoFilter="0" pivotTables="0"/>
  <mergeCells count="14">
    <mergeCell ref="A1:A3"/>
    <mergeCell ref="AQ1:AS1"/>
    <mergeCell ref="Y1:AA1"/>
    <mergeCell ref="AB1:AD1"/>
    <mergeCell ref="AE1:AG1"/>
    <mergeCell ref="AH1:AJ1"/>
    <mergeCell ref="AK1:AM1"/>
    <mergeCell ref="AN1:AP1"/>
    <mergeCell ref="V1:X1"/>
    <mergeCell ref="G1:I1"/>
    <mergeCell ref="J1:L1"/>
    <mergeCell ref="M1:O1"/>
    <mergeCell ref="P1:R1"/>
    <mergeCell ref="S1:U1"/>
  </mergeCells>
  <hyperlinks>
    <hyperlink ref="F1" r:id="rId1" display="csv@mpc.odessa.ua"/>
  </hyperlinks>
  <pageMargins left="0.75" right="0.75" top="1" bottom="1" header="0.5" footer="0.5"/>
  <pageSetup paperSize="9" scale="69" fitToHeight="3"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2:AN45"/>
  <sheetViews>
    <sheetView zoomScale="90" zoomScaleNormal="90" workbookViewId="0">
      <pane xSplit="6" ySplit="3" topLeftCell="G4" activePane="bottomRight" state="frozen"/>
      <selection activeCell="G23" sqref="G23"/>
      <selection pane="topRight" activeCell="G23" sqref="G23"/>
      <selection pane="bottomLeft" activeCell="G23" sqref="G23"/>
      <selection pane="bottomRight" activeCell="P22" sqref="P22"/>
    </sheetView>
  </sheetViews>
  <sheetFormatPr defaultRowHeight="15" x14ac:dyDescent="0.25"/>
  <cols>
    <col min="1" max="1" width="2.42578125" customWidth="1"/>
    <col min="2" max="2" width="2" customWidth="1"/>
    <col min="3" max="3" width="2.7109375" customWidth="1"/>
    <col min="4" max="4" width="3" customWidth="1"/>
    <col min="5" max="5" width="3.140625" customWidth="1"/>
    <col min="6" max="6" width="41.28515625" customWidth="1"/>
    <col min="7" max="7" width="12.85546875" customWidth="1"/>
    <col min="8" max="18" width="12.7109375" bestFit="1" customWidth="1"/>
    <col min="19" max="19" width="12.7109375" hidden="1" customWidth="1"/>
    <col min="20" max="20" width="0" hidden="1" customWidth="1"/>
    <col min="22" max="22" width="11.140625" style="327" bestFit="1" customWidth="1"/>
    <col min="43" max="43" width="9.85546875" bestFit="1" customWidth="1"/>
    <col min="45" max="45" width="10.85546875" bestFit="1" customWidth="1"/>
  </cols>
  <sheetData>
    <row r="2" spans="6:22" ht="15.75" thickBot="1" x14ac:dyDescent="0.3">
      <c r="G2" s="6" t="s">
        <v>297</v>
      </c>
      <c r="H2" s="6" t="s">
        <v>298</v>
      </c>
    </row>
    <row r="3" spans="6:22" s="28" customFormat="1" ht="15.75" thickBot="1" x14ac:dyDescent="0.3">
      <c r="F3" s="29" t="s">
        <v>65</v>
      </c>
      <c r="G3" s="22">
        <f>'Исходные данные'!C3</f>
        <v>0</v>
      </c>
      <c r="H3" s="320">
        <f>'Исходные данные'!D3</f>
        <v>0</v>
      </c>
      <c r="V3" s="328"/>
    </row>
    <row r="4" spans="6:22" s="28" customFormat="1" x14ac:dyDescent="0.25">
      <c r="F4" s="29"/>
      <c r="G4" s="36">
        <v>42005</v>
      </c>
      <c r="H4" s="36">
        <v>42036</v>
      </c>
      <c r="I4" s="36">
        <v>42064</v>
      </c>
      <c r="J4" s="36">
        <v>42095</v>
      </c>
      <c r="K4" s="36">
        <v>42125</v>
      </c>
      <c r="L4" s="36">
        <v>42156</v>
      </c>
      <c r="M4" s="36">
        <v>42186</v>
      </c>
      <c r="N4" s="36">
        <v>42217</v>
      </c>
      <c r="O4" s="36">
        <v>42248</v>
      </c>
      <c r="P4" s="36">
        <v>42278</v>
      </c>
      <c r="Q4" s="36">
        <v>42309</v>
      </c>
      <c r="R4" s="36">
        <v>42339</v>
      </c>
      <c r="S4" s="36">
        <v>42370</v>
      </c>
      <c r="T4" s="36">
        <v>42401</v>
      </c>
      <c r="V4" s="328"/>
    </row>
    <row r="5" spans="6:22" s="28" customFormat="1" ht="15.75" thickBot="1" x14ac:dyDescent="0.3">
      <c r="F5" s="29" t="s">
        <v>272</v>
      </c>
      <c r="G5" s="36"/>
      <c r="H5" s="36"/>
      <c r="I5" s="36"/>
      <c r="J5" s="36"/>
      <c r="K5" s="36"/>
      <c r="L5" s="36"/>
      <c r="M5" s="36"/>
      <c r="N5" s="36"/>
      <c r="O5" s="36"/>
      <c r="P5" s="36"/>
      <c r="Q5" s="36"/>
      <c r="R5" s="36"/>
      <c r="V5" s="328"/>
    </row>
    <row r="6" spans="6:22" s="28" customFormat="1" ht="15.75" thickBot="1" x14ac:dyDescent="0.3">
      <c r="F6" s="290" t="s">
        <v>269</v>
      </c>
      <c r="G6" s="288"/>
      <c r="H6" s="282"/>
      <c r="I6" s="282"/>
      <c r="J6" s="282"/>
      <c r="K6" s="282"/>
      <c r="L6" s="282"/>
      <c r="M6" s="282"/>
      <c r="N6" s="282"/>
      <c r="O6" s="282"/>
      <c r="P6" s="282"/>
      <c r="Q6" s="282"/>
      <c r="R6" s="283"/>
      <c r="V6" s="328"/>
    </row>
    <row r="7" spans="6:22" s="28" customFormat="1" x14ac:dyDescent="0.25">
      <c r="F7" s="289" t="s">
        <v>193</v>
      </c>
      <c r="G7" s="286">
        <f>IF($F$6=$V$17,G16/$G$3,IF($F$6=$V$18,G38/$G$3,IF($F$6=$V$19,G32/$G$3,IF($F$6=$V$20,G43/$G$3,0))))</f>
        <v>0</v>
      </c>
      <c r="H7" s="286">
        <f t="shared" ref="H7:L7" si="0">IF($F$6=$V$17,H16/$G$3,IF($F$6=$V$18,H38/$G$3,IF($F$6=$V$19,H32/$G$3,IF($F$6=$V$20,H43/$G$3,0))))</f>
        <v>0</v>
      </c>
      <c r="I7" s="286">
        <f t="shared" si="0"/>
        <v>0</v>
      </c>
      <c r="J7" s="286">
        <f t="shared" si="0"/>
        <v>0</v>
      </c>
      <c r="K7" s="286">
        <f t="shared" si="0"/>
        <v>0</v>
      </c>
      <c r="L7" s="286">
        <f t="shared" si="0"/>
        <v>0</v>
      </c>
      <c r="M7" s="286">
        <f>IF($F$6=$V$17,M16/$H$3,IF($F$6=$V$18,M38/$H$3,IF($F$6=$V$19,M32/$H$3,IF($F$6=$V$20,M43/$H$3,0))))</f>
        <v>0</v>
      </c>
      <c r="N7" s="286">
        <f t="shared" ref="N7:R7" si="1">IF($F$6=$V$17,N16/$H$3,IF($F$6=$V$18,N38/$H$3,IF($F$6=$V$19,N32/$H$3,IF($F$6=$V$20,N43/$H$3,0))))</f>
        <v>0</v>
      </c>
      <c r="O7" s="286">
        <f t="shared" si="1"/>
        <v>0</v>
      </c>
      <c r="P7" s="286">
        <f t="shared" si="1"/>
        <v>0</v>
      </c>
      <c r="Q7" s="286">
        <f t="shared" si="1"/>
        <v>0</v>
      </c>
      <c r="R7" s="286">
        <f t="shared" si="1"/>
        <v>0</v>
      </c>
      <c r="S7" s="286">
        <f t="shared" ref="S7:T7" si="2">IF($F$6=$V$17,S16,IF($F$6=$V$18,S38,IF($F$6=$V$19,S32,IF($F$6=$V$20,S43,0))))</f>
        <v>0</v>
      </c>
      <c r="T7" s="286">
        <f t="shared" si="2"/>
        <v>0</v>
      </c>
      <c r="V7" s="329">
        <f t="shared" ref="V7:V8" si="3">SUM(G7:R7)</f>
        <v>0</v>
      </c>
    </row>
    <row r="8" spans="6:22" s="28" customFormat="1" x14ac:dyDescent="0.25">
      <c r="F8" s="284" t="s">
        <v>247</v>
      </c>
      <c r="G8" s="286">
        <f>IF($F$6=$V$17,G20,IF($F$6=$V$18,G40/$G$3,IF($F$6=$V$19,G34/$G$3,IF($F$6=$V$20,G45/$G$3,0))))</f>
        <v>0</v>
      </c>
      <c r="H8" s="286">
        <f t="shared" ref="H8:L8" si="4">IF($F$6=$V$17,H20,IF($F$6=$V$18,H40/$G$3,IF($F$6=$V$19,H34/$G$3,IF($F$6=$V$20,H45/$G$3,0))))</f>
        <v>0</v>
      </c>
      <c r="I8" s="286">
        <f t="shared" si="4"/>
        <v>0</v>
      </c>
      <c r="J8" s="286">
        <f t="shared" si="4"/>
        <v>0</v>
      </c>
      <c r="K8" s="286">
        <f t="shared" si="4"/>
        <v>0</v>
      </c>
      <c r="L8" s="286">
        <f t="shared" si="4"/>
        <v>0</v>
      </c>
      <c r="M8" s="286">
        <f>IF($F$6=$V$17,M20,IF($F$6=$V$18,M40/$H$3,IF($F$6=$V$19,M34/$H$3,IF($F$6=$V$20,M45/$H$3,0))))</f>
        <v>0</v>
      </c>
      <c r="N8" s="286">
        <f t="shared" ref="N8:R8" si="5">IF($F$6=$V$17,N20,IF($F$6=$V$18,N40/$H$3,IF($F$6=$V$19,N34/$H$3,IF($F$6=$V$20,N45/$H$3,0))))</f>
        <v>0</v>
      </c>
      <c r="O8" s="286">
        <f t="shared" si="5"/>
        <v>0</v>
      </c>
      <c r="P8" s="286">
        <f t="shared" si="5"/>
        <v>0</v>
      </c>
      <c r="Q8" s="286">
        <f t="shared" si="5"/>
        <v>0</v>
      </c>
      <c r="R8" s="286">
        <f t="shared" si="5"/>
        <v>0</v>
      </c>
      <c r="V8" s="329">
        <f t="shared" si="3"/>
        <v>0</v>
      </c>
    </row>
    <row r="9" spans="6:22" s="28" customFormat="1" ht="15.75" thickBot="1" x14ac:dyDescent="0.3">
      <c r="F9" s="285" t="s">
        <v>246</v>
      </c>
      <c r="G9" s="287">
        <f>IF($F$6=$V$17,G28,0)</f>
        <v>0</v>
      </c>
      <c r="H9" s="287">
        <f t="shared" ref="H9:R9" si="6">IF($F$6=$V$17,H28,0)</f>
        <v>0</v>
      </c>
      <c r="I9" s="287">
        <f t="shared" si="6"/>
        <v>0</v>
      </c>
      <c r="J9" s="287">
        <f t="shared" si="6"/>
        <v>0</v>
      </c>
      <c r="K9" s="287">
        <f t="shared" si="6"/>
        <v>0</v>
      </c>
      <c r="L9" s="287">
        <f t="shared" si="6"/>
        <v>0</v>
      </c>
      <c r="M9" s="287">
        <f t="shared" si="6"/>
        <v>0</v>
      </c>
      <c r="N9" s="287">
        <f t="shared" si="6"/>
        <v>0</v>
      </c>
      <c r="O9" s="287">
        <f t="shared" si="6"/>
        <v>0</v>
      </c>
      <c r="P9" s="287">
        <f t="shared" si="6"/>
        <v>0</v>
      </c>
      <c r="Q9" s="287">
        <f t="shared" si="6"/>
        <v>0</v>
      </c>
      <c r="R9" s="287">
        <f t="shared" si="6"/>
        <v>0</v>
      </c>
      <c r="V9" s="329">
        <f>SUM(G9:R9)</f>
        <v>0</v>
      </c>
    </row>
    <row r="10" spans="6:22" s="28" customFormat="1" x14ac:dyDescent="0.25">
      <c r="F10" s="29"/>
      <c r="G10" s="36"/>
      <c r="H10" s="36"/>
      <c r="I10" s="36"/>
      <c r="J10" s="36"/>
      <c r="K10" s="36"/>
      <c r="L10" s="36"/>
      <c r="M10" s="36"/>
      <c r="N10" s="36"/>
      <c r="O10" s="36"/>
      <c r="P10" s="36"/>
      <c r="Q10" s="36"/>
      <c r="R10" s="36"/>
      <c r="V10" s="328"/>
    </row>
    <row r="11" spans="6:22" s="28" customFormat="1" x14ac:dyDescent="0.25">
      <c r="F11" s="29"/>
      <c r="G11" s="36"/>
      <c r="H11" s="36"/>
      <c r="I11" s="36"/>
      <c r="J11" s="36"/>
      <c r="K11" s="36"/>
      <c r="L11" s="36"/>
      <c r="M11" s="36"/>
      <c r="N11" s="36"/>
      <c r="O11" s="36"/>
      <c r="P11" s="36"/>
      <c r="Q11" s="36"/>
      <c r="R11" s="36"/>
      <c r="V11" s="328"/>
    </row>
    <row r="12" spans="6:22" s="28" customFormat="1" x14ac:dyDescent="0.25">
      <c r="F12" s="29"/>
      <c r="G12" s="36"/>
      <c r="H12" s="36"/>
      <c r="I12" s="36"/>
      <c r="J12" s="36"/>
      <c r="K12" s="36"/>
      <c r="L12" s="36"/>
      <c r="M12" s="36"/>
      <c r="N12" s="36"/>
      <c r="O12" s="36"/>
      <c r="P12" s="36"/>
      <c r="Q12" s="36"/>
      <c r="R12" s="36"/>
      <c r="V12" s="328"/>
    </row>
    <row r="13" spans="6:22" s="28" customFormat="1" x14ac:dyDescent="0.25">
      <c r="F13" s="29"/>
      <c r="G13" s="36"/>
      <c r="H13" s="36"/>
      <c r="I13" s="36"/>
      <c r="J13" s="36"/>
      <c r="K13" s="36"/>
      <c r="L13" s="41"/>
      <c r="M13" s="308"/>
      <c r="N13" s="308"/>
      <c r="O13" s="308"/>
      <c r="P13" s="308"/>
      <c r="Q13" s="308"/>
      <c r="R13" s="308"/>
      <c r="V13" s="328"/>
    </row>
    <row r="14" spans="6:22" s="28" customFormat="1" ht="15.75" thickBot="1" x14ac:dyDescent="0.3">
      <c r="F14" s="29"/>
      <c r="G14" s="36"/>
      <c r="H14" s="36"/>
      <c r="I14" s="36"/>
      <c r="J14" s="36"/>
      <c r="K14" s="36"/>
      <c r="L14" s="42"/>
      <c r="M14" s="42"/>
      <c r="N14" s="42"/>
      <c r="O14" s="42"/>
      <c r="P14" s="42"/>
      <c r="Q14" s="42"/>
      <c r="R14" s="42"/>
      <c r="V14" s="328"/>
    </row>
    <row r="15" spans="6:22" s="28" customFormat="1" ht="15.75" thickBot="1" x14ac:dyDescent="0.3">
      <c r="F15" s="272" t="str">
        <f>V17</f>
        <v>Направление 1</v>
      </c>
      <c r="G15" s="273"/>
      <c r="H15" s="273"/>
      <c r="I15" s="273"/>
      <c r="J15" s="273"/>
      <c r="K15" s="273"/>
      <c r="L15" s="273"/>
      <c r="M15" s="273"/>
      <c r="N15" s="273"/>
      <c r="O15" s="273"/>
      <c r="P15" s="273"/>
      <c r="Q15" s="273"/>
      <c r="R15" s="274"/>
      <c r="V15" s="523"/>
    </row>
    <row r="16" spans="6:22" s="28" customFormat="1" x14ac:dyDescent="0.25">
      <c r="F16" s="252" t="s">
        <v>577</v>
      </c>
      <c r="G16" s="253"/>
      <c r="H16" s="253"/>
      <c r="I16" s="253"/>
      <c r="J16" s="253"/>
      <c r="K16" s="253"/>
      <c r="L16" s="253"/>
      <c r="M16" s="253"/>
      <c r="N16" s="253"/>
      <c r="O16" s="253"/>
      <c r="P16" s="253"/>
      <c r="Q16" s="253"/>
      <c r="R16" s="254"/>
      <c r="V16" s="523"/>
    </row>
    <row r="17" spans="6:40" s="4" customFormat="1" x14ac:dyDescent="0.25">
      <c r="F17" s="255" t="s">
        <v>292</v>
      </c>
      <c r="G17" s="298"/>
      <c r="H17" s="299"/>
      <c r="I17" s="299"/>
      <c r="J17" s="299"/>
      <c r="K17" s="299"/>
      <c r="L17" s="299"/>
      <c r="M17" s="299"/>
      <c r="N17" s="299"/>
      <c r="O17" s="299"/>
      <c r="P17" s="299"/>
      <c r="Q17" s="299"/>
      <c r="R17" s="316"/>
      <c r="S17" s="38"/>
      <c r="T17" s="39"/>
      <c r="U17" s="39"/>
      <c r="V17" s="330" t="s">
        <v>660</v>
      </c>
      <c r="W17" s="39"/>
      <c r="X17" s="39"/>
      <c r="Y17" s="38"/>
      <c r="Z17" s="39"/>
      <c r="AA17" s="39"/>
      <c r="AB17" s="38"/>
      <c r="AC17" s="39"/>
      <c r="AD17" s="39"/>
      <c r="AE17" s="38"/>
      <c r="AF17" s="39"/>
      <c r="AG17" s="39"/>
      <c r="AH17" s="38"/>
      <c r="AI17" s="39"/>
      <c r="AJ17" s="39"/>
      <c r="AK17" s="38"/>
      <c r="AL17" s="39"/>
      <c r="AM17" s="39"/>
      <c r="AN17" s="38"/>
    </row>
    <row r="18" spans="6:40" s="4" customFormat="1" x14ac:dyDescent="0.25">
      <c r="F18" s="255" t="s">
        <v>38</v>
      </c>
      <c r="G18" s="321">
        <f>'Исходные данные'!$C$4</f>
        <v>0</v>
      </c>
      <c r="H18" s="321">
        <f>'Исходные данные'!$C$4</f>
        <v>0</v>
      </c>
      <c r="I18" s="321">
        <f>'Исходные данные'!$C$4</f>
        <v>0</v>
      </c>
      <c r="J18" s="321">
        <f>'Исходные данные'!$C$4</f>
        <v>0</v>
      </c>
      <c r="K18" s="321">
        <f>'Исходные данные'!$C$4</f>
        <v>0</v>
      </c>
      <c r="L18" s="321">
        <f>'Исходные данные'!$C$4</f>
        <v>0</v>
      </c>
      <c r="M18" s="321">
        <f>'Исходные данные'!$D$4</f>
        <v>0</v>
      </c>
      <c r="N18" s="321">
        <f>'Исходные данные'!$D$4</f>
        <v>0</v>
      </c>
      <c r="O18" s="321">
        <f>'Исходные данные'!$D$4</f>
        <v>0</v>
      </c>
      <c r="P18" s="321">
        <f>'Исходные данные'!$D$4</f>
        <v>0</v>
      </c>
      <c r="Q18" s="321">
        <f>'Исходные данные'!$D$4</f>
        <v>0</v>
      </c>
      <c r="R18" s="322">
        <f>'Исходные данные'!$D$4</f>
        <v>0</v>
      </c>
      <c r="S18" s="40">
        <v>0.14530000000000001</v>
      </c>
      <c r="T18" s="39"/>
      <c r="U18" s="39"/>
      <c r="V18" s="330" t="s">
        <v>661</v>
      </c>
      <c r="W18" s="39"/>
      <c r="X18" s="39"/>
      <c r="Y18" s="40"/>
      <c r="Z18" s="39"/>
      <c r="AA18" s="39"/>
      <c r="AB18" s="40"/>
      <c r="AC18" s="39"/>
      <c r="AD18" s="39"/>
      <c r="AE18" s="40"/>
      <c r="AF18" s="39"/>
      <c r="AG18" s="39"/>
      <c r="AH18" s="40"/>
      <c r="AI18" s="39"/>
      <c r="AJ18" s="39"/>
      <c r="AK18" s="40"/>
      <c r="AL18" s="39"/>
      <c r="AM18" s="39"/>
      <c r="AN18" s="40"/>
    </row>
    <row r="19" spans="6:40" s="4" customFormat="1" x14ac:dyDescent="0.25">
      <c r="F19" s="255" t="s">
        <v>39</v>
      </c>
      <c r="G19" s="323">
        <f>((100%-G17)-(100%-G18))/(100%-G17)</f>
        <v>0</v>
      </c>
      <c r="H19" s="323">
        <f t="shared" ref="H19:R19" si="7">((100%-H17)-(100%-H18))/(100%-H17)</f>
        <v>0</v>
      </c>
      <c r="I19" s="323">
        <f t="shared" si="7"/>
        <v>0</v>
      </c>
      <c r="J19" s="323">
        <f t="shared" si="7"/>
        <v>0</v>
      </c>
      <c r="K19" s="323">
        <f t="shared" si="7"/>
        <v>0</v>
      </c>
      <c r="L19" s="323">
        <f t="shared" si="7"/>
        <v>0</v>
      </c>
      <c r="M19" s="323">
        <f t="shared" si="7"/>
        <v>0</v>
      </c>
      <c r="N19" s="323">
        <f t="shared" si="7"/>
        <v>0</v>
      </c>
      <c r="O19" s="323">
        <f t="shared" si="7"/>
        <v>0</v>
      </c>
      <c r="P19" s="323">
        <f t="shared" si="7"/>
        <v>0</v>
      </c>
      <c r="Q19" s="323">
        <f t="shared" si="7"/>
        <v>0</v>
      </c>
      <c r="R19" s="324">
        <f t="shared" si="7"/>
        <v>0</v>
      </c>
      <c r="S19" s="38"/>
      <c r="T19" s="39"/>
      <c r="U19" s="39"/>
      <c r="V19" s="330" t="s">
        <v>662</v>
      </c>
      <c r="W19" s="39"/>
      <c r="X19" s="39"/>
      <c r="Y19" s="38"/>
      <c r="Z19" s="39"/>
      <c r="AA19" s="39"/>
      <c r="AB19" s="38"/>
      <c r="AC19" s="39"/>
      <c r="AD19" s="39"/>
      <c r="AE19" s="38"/>
      <c r="AF19" s="39"/>
      <c r="AG19" s="39"/>
      <c r="AH19" s="38"/>
      <c r="AI19" s="39"/>
      <c r="AJ19" s="39"/>
      <c r="AK19" s="38"/>
      <c r="AL19" s="39"/>
      <c r="AM19" s="39"/>
      <c r="AN19" s="38"/>
    </row>
    <row r="20" spans="6:40" s="28" customFormat="1" x14ac:dyDescent="0.25">
      <c r="F20" s="256" t="s">
        <v>247</v>
      </c>
      <c r="G20" s="41" t="e">
        <f>G16/$G$3-(G16/$G$3*G19)</f>
        <v>#DIV/0!</v>
      </c>
      <c r="H20" s="41" t="e">
        <f t="shared" ref="H20:L20" si="8">H16/$G$3-(H16/$G$3*H19)</f>
        <v>#DIV/0!</v>
      </c>
      <c r="I20" s="41" t="e">
        <f t="shared" si="8"/>
        <v>#DIV/0!</v>
      </c>
      <c r="J20" s="41" t="e">
        <f t="shared" si="8"/>
        <v>#DIV/0!</v>
      </c>
      <c r="K20" s="41" t="e">
        <f t="shared" si="8"/>
        <v>#DIV/0!</v>
      </c>
      <c r="L20" s="41" t="e">
        <f t="shared" si="8"/>
        <v>#DIV/0!</v>
      </c>
      <c r="M20" s="41" t="e">
        <f>M16/$H$3-(M16/$H$3*M19)</f>
        <v>#DIV/0!</v>
      </c>
      <c r="N20" s="41" t="e">
        <f t="shared" ref="N20:R20" si="9">N16/$H$3-(N16/$H$3*N19)</f>
        <v>#DIV/0!</v>
      </c>
      <c r="O20" s="41" t="e">
        <f t="shared" si="9"/>
        <v>#DIV/0!</v>
      </c>
      <c r="P20" s="41" t="e">
        <f t="shared" si="9"/>
        <v>#DIV/0!</v>
      </c>
      <c r="Q20" s="41" t="e">
        <f t="shared" si="9"/>
        <v>#DIV/0!</v>
      </c>
      <c r="R20" s="257" t="e">
        <f t="shared" si="9"/>
        <v>#DIV/0!</v>
      </c>
      <c r="S20" s="102" t="e">
        <f>SUM(G20:R20)</f>
        <v>#DIV/0!</v>
      </c>
      <c r="V20" s="330" t="s">
        <v>663</v>
      </c>
    </row>
    <row r="21" spans="6:40" s="28" customFormat="1" hidden="1" x14ac:dyDescent="0.25">
      <c r="F21" s="256"/>
      <c r="G21" s="42"/>
      <c r="H21" s="27"/>
      <c r="I21" s="27"/>
      <c r="J21" s="27"/>
      <c r="K21" s="27"/>
      <c r="L21" s="27"/>
      <c r="M21" s="27"/>
      <c r="N21" s="27"/>
      <c r="O21" s="27"/>
      <c r="P21" s="27"/>
      <c r="Q21" s="27"/>
      <c r="R21" s="258"/>
      <c r="V21" s="328"/>
    </row>
    <row r="22" spans="6:40" s="44" customFormat="1" x14ac:dyDescent="0.25">
      <c r="F22" s="259" t="s">
        <v>194</v>
      </c>
      <c r="G22" s="43" t="e">
        <f>(G16/$G$3-G20)/G20</f>
        <v>#DIV/0!</v>
      </c>
      <c r="H22" s="43" t="e">
        <f t="shared" ref="H22:L22" si="10">(H16/$G$3-H20)/H20</f>
        <v>#DIV/0!</v>
      </c>
      <c r="I22" s="43" t="e">
        <f t="shared" si="10"/>
        <v>#DIV/0!</v>
      </c>
      <c r="J22" s="43" t="e">
        <f t="shared" si="10"/>
        <v>#DIV/0!</v>
      </c>
      <c r="K22" s="43" t="e">
        <f t="shared" si="10"/>
        <v>#DIV/0!</v>
      </c>
      <c r="L22" s="43" t="e">
        <f t="shared" si="10"/>
        <v>#DIV/0!</v>
      </c>
      <c r="M22" s="43" t="e">
        <f>(M16/$H$3-M20)/M20</f>
        <v>#DIV/0!</v>
      </c>
      <c r="N22" s="43" t="e">
        <f t="shared" ref="N22:R22" si="11">(N16/$H$3-N20)/N20</f>
        <v>#DIV/0!</v>
      </c>
      <c r="O22" s="43" t="e">
        <f t="shared" si="11"/>
        <v>#DIV/0!</v>
      </c>
      <c r="P22" s="43" t="e">
        <f t="shared" si="11"/>
        <v>#DIV/0!</v>
      </c>
      <c r="Q22" s="43" t="e">
        <f t="shared" si="11"/>
        <v>#DIV/0!</v>
      </c>
      <c r="R22" s="317" t="e">
        <f t="shared" si="11"/>
        <v>#DIV/0!</v>
      </c>
      <c r="V22" s="331"/>
    </row>
    <row r="23" spans="6:40" s="28" customFormat="1" hidden="1" x14ac:dyDescent="0.25">
      <c r="F23" s="260"/>
      <c r="G23" s="35"/>
      <c r="H23" s="27"/>
      <c r="I23" s="27"/>
      <c r="J23" s="27"/>
      <c r="K23" s="27"/>
      <c r="L23" s="27"/>
      <c r="M23" s="27"/>
      <c r="N23" s="27"/>
      <c r="O23" s="27"/>
      <c r="P23" s="27"/>
      <c r="Q23" s="27"/>
      <c r="R23" s="258"/>
      <c r="V23" s="328"/>
    </row>
    <row r="24" spans="6:40" s="28" customFormat="1" x14ac:dyDescent="0.25">
      <c r="F24" s="261"/>
      <c r="G24" s="262">
        <f>100%-G18</f>
        <v>1</v>
      </c>
      <c r="H24" s="262">
        <f t="shared" ref="H24:R24" si="12">100%-H18</f>
        <v>1</v>
      </c>
      <c r="I24" s="262">
        <f t="shared" si="12"/>
        <v>1</v>
      </c>
      <c r="J24" s="262">
        <f t="shared" si="12"/>
        <v>1</v>
      </c>
      <c r="K24" s="262">
        <f t="shared" si="12"/>
        <v>1</v>
      </c>
      <c r="L24" s="262">
        <f t="shared" si="12"/>
        <v>1</v>
      </c>
      <c r="M24" s="262">
        <f t="shared" si="12"/>
        <v>1</v>
      </c>
      <c r="N24" s="262">
        <f t="shared" si="12"/>
        <v>1</v>
      </c>
      <c r="O24" s="262">
        <f t="shared" si="12"/>
        <v>1</v>
      </c>
      <c r="P24" s="262">
        <f t="shared" si="12"/>
        <v>1</v>
      </c>
      <c r="Q24" s="262">
        <f t="shared" si="12"/>
        <v>1</v>
      </c>
      <c r="R24" s="263">
        <f t="shared" si="12"/>
        <v>1</v>
      </c>
      <c r="S24" s="104">
        <f t="shared" ref="S24" si="13">100%-S18</f>
        <v>0.85470000000000002</v>
      </c>
      <c r="V24" s="328"/>
    </row>
    <row r="25" spans="6:40" s="28" customFormat="1" x14ac:dyDescent="0.25">
      <c r="F25" s="264" t="s">
        <v>299</v>
      </c>
      <c r="G25" s="265" t="e">
        <f t="shared" ref="G25:S25" si="14">(G20*100%)/G24</f>
        <v>#DIV/0!</v>
      </c>
      <c r="H25" s="265" t="e">
        <f t="shared" si="14"/>
        <v>#DIV/0!</v>
      </c>
      <c r="I25" s="265" t="e">
        <f t="shared" si="14"/>
        <v>#DIV/0!</v>
      </c>
      <c r="J25" s="265" t="e">
        <f t="shared" si="14"/>
        <v>#DIV/0!</v>
      </c>
      <c r="K25" s="265" t="e">
        <f t="shared" si="14"/>
        <v>#DIV/0!</v>
      </c>
      <c r="L25" s="265" t="e">
        <f t="shared" si="14"/>
        <v>#DIV/0!</v>
      </c>
      <c r="M25" s="265" t="e">
        <f t="shared" si="14"/>
        <v>#DIV/0!</v>
      </c>
      <c r="N25" s="265" t="e">
        <f t="shared" si="14"/>
        <v>#DIV/0!</v>
      </c>
      <c r="O25" s="265" t="e">
        <f t="shared" si="14"/>
        <v>#DIV/0!</v>
      </c>
      <c r="P25" s="265" t="e">
        <f t="shared" si="14"/>
        <v>#DIV/0!</v>
      </c>
      <c r="Q25" s="265" t="e">
        <f t="shared" si="14"/>
        <v>#DIV/0!</v>
      </c>
      <c r="R25" s="266" t="e">
        <f t="shared" si="14"/>
        <v>#DIV/0!</v>
      </c>
      <c r="S25" s="103" t="e">
        <f t="shared" si="14"/>
        <v>#DIV/0!</v>
      </c>
      <c r="V25" s="523"/>
    </row>
    <row r="26" spans="6:40" s="28" customFormat="1" x14ac:dyDescent="0.25">
      <c r="F26" s="264" t="s">
        <v>249</v>
      </c>
      <c r="G26" s="267">
        <f>'Исходные данные'!$C$5</f>
        <v>0</v>
      </c>
      <c r="H26" s="267">
        <f>'Исходные данные'!$C$5</f>
        <v>0</v>
      </c>
      <c r="I26" s="267">
        <f>'Исходные данные'!$C$5</f>
        <v>0</v>
      </c>
      <c r="J26" s="267">
        <f>'Исходные данные'!$C$5</f>
        <v>0</v>
      </c>
      <c r="K26" s="267">
        <f>'Исходные данные'!$C$5</f>
        <v>0</v>
      </c>
      <c r="L26" s="267">
        <f>'Исходные данные'!$C$5</f>
        <v>0</v>
      </c>
      <c r="M26" s="267">
        <f>'Исходные данные'!$C$5</f>
        <v>0</v>
      </c>
      <c r="N26" s="267">
        <f>'Исходные данные'!$C$5</f>
        <v>0</v>
      </c>
      <c r="O26" s="267">
        <f>'Исходные данные'!$C$5</f>
        <v>0</v>
      </c>
      <c r="P26" s="267">
        <f>'Исходные данные'!$C$5</f>
        <v>0</v>
      </c>
      <c r="Q26" s="267">
        <f>'Исходные данные'!$C$5</f>
        <v>0</v>
      </c>
      <c r="R26" s="318">
        <f>'Исходные данные'!$C$5</f>
        <v>0</v>
      </c>
      <c r="S26" s="105">
        <v>5.3E-3</v>
      </c>
      <c r="V26" s="523"/>
    </row>
    <row r="27" spans="6:40" s="28" customFormat="1" x14ac:dyDescent="0.25">
      <c r="F27" s="264" t="s">
        <v>248</v>
      </c>
      <c r="G27" s="268" t="e">
        <f>(G25*G26)/G20</f>
        <v>#DIV/0!</v>
      </c>
      <c r="H27" s="268" t="e">
        <f t="shared" ref="H27:S27" si="15">(H25*H26)/H20</f>
        <v>#DIV/0!</v>
      </c>
      <c r="I27" s="268" t="e">
        <f t="shared" si="15"/>
        <v>#DIV/0!</v>
      </c>
      <c r="J27" s="268" t="e">
        <f t="shared" si="15"/>
        <v>#DIV/0!</v>
      </c>
      <c r="K27" s="268" t="e">
        <f t="shared" si="15"/>
        <v>#DIV/0!</v>
      </c>
      <c r="L27" s="268" t="e">
        <f t="shared" si="15"/>
        <v>#DIV/0!</v>
      </c>
      <c r="M27" s="268" t="e">
        <f t="shared" si="15"/>
        <v>#DIV/0!</v>
      </c>
      <c r="N27" s="268" t="e">
        <f t="shared" si="15"/>
        <v>#DIV/0!</v>
      </c>
      <c r="O27" s="268" t="e">
        <f t="shared" si="15"/>
        <v>#DIV/0!</v>
      </c>
      <c r="P27" s="268" t="e">
        <f t="shared" si="15"/>
        <v>#DIV/0!</v>
      </c>
      <c r="Q27" s="268" t="e">
        <f t="shared" si="15"/>
        <v>#DIV/0!</v>
      </c>
      <c r="R27" s="269" t="e">
        <f t="shared" si="15"/>
        <v>#DIV/0!</v>
      </c>
      <c r="S27" s="105" t="e">
        <f t="shared" si="15"/>
        <v>#DIV/0!</v>
      </c>
      <c r="V27" s="523"/>
    </row>
    <row r="28" spans="6:40" ht="15.75" thickBot="1" x14ac:dyDescent="0.3">
      <c r="F28" s="270" t="s">
        <v>246</v>
      </c>
      <c r="G28" s="271" t="e">
        <f>G27*G20</f>
        <v>#DIV/0!</v>
      </c>
      <c r="H28" s="271" t="e">
        <f t="shared" ref="H28:R28" si="16">H27*H20</f>
        <v>#DIV/0!</v>
      </c>
      <c r="I28" s="271" t="e">
        <f t="shared" si="16"/>
        <v>#DIV/0!</v>
      </c>
      <c r="J28" s="271" t="e">
        <f t="shared" si="16"/>
        <v>#DIV/0!</v>
      </c>
      <c r="K28" s="271" t="e">
        <f t="shared" si="16"/>
        <v>#DIV/0!</v>
      </c>
      <c r="L28" s="271" t="e">
        <f t="shared" si="16"/>
        <v>#DIV/0!</v>
      </c>
      <c r="M28" s="271" t="e">
        <f t="shared" si="16"/>
        <v>#DIV/0!</v>
      </c>
      <c r="N28" s="271" t="e">
        <f t="shared" si="16"/>
        <v>#DIV/0!</v>
      </c>
      <c r="O28" s="271" t="e">
        <f t="shared" si="16"/>
        <v>#DIV/0!</v>
      </c>
      <c r="P28" s="271" t="e">
        <f t="shared" si="16"/>
        <v>#DIV/0!</v>
      </c>
      <c r="Q28" s="271" t="e">
        <f t="shared" si="16"/>
        <v>#DIV/0!</v>
      </c>
      <c r="R28" s="319" t="e">
        <f t="shared" si="16"/>
        <v>#DIV/0!</v>
      </c>
      <c r="S28" s="5" t="e">
        <f>SUM(G28:R28)</f>
        <v>#DIV/0!</v>
      </c>
      <c r="T28" s="5" t="e">
        <f>S28-SUM(G28:R28)</f>
        <v>#DIV/0!</v>
      </c>
    </row>
    <row r="30" spans="6:40" ht="15.75" thickBot="1" x14ac:dyDescent="0.3"/>
    <row r="31" spans="6:40" s="28" customFormat="1" ht="16.5" thickBot="1" x14ac:dyDescent="0.3">
      <c r="F31" s="281" t="str">
        <f>V19</f>
        <v>Направление 3</v>
      </c>
      <c r="G31" s="273"/>
      <c r="H31" s="273"/>
      <c r="I31" s="273"/>
      <c r="J31" s="273"/>
      <c r="K31" s="273"/>
      <c r="L31" s="273"/>
      <c r="M31" s="273"/>
      <c r="N31" s="273"/>
      <c r="O31" s="273"/>
      <c r="P31" s="273"/>
      <c r="Q31" s="273"/>
      <c r="R31" s="274"/>
      <c r="V31" s="328"/>
    </row>
    <row r="32" spans="6:40" s="28" customFormat="1" x14ac:dyDescent="0.25">
      <c r="F32" s="252" t="s">
        <v>577</v>
      </c>
      <c r="G32" s="37"/>
      <c r="H32" s="37"/>
      <c r="I32" s="37"/>
      <c r="J32" s="37"/>
      <c r="K32" s="37"/>
      <c r="L32" s="37"/>
      <c r="M32" s="37"/>
      <c r="N32" s="37"/>
      <c r="O32" s="37"/>
      <c r="P32" s="37"/>
      <c r="Q32" s="37"/>
      <c r="R32" s="280"/>
      <c r="V32" s="328"/>
    </row>
    <row r="33" spans="6:22" s="28" customFormat="1" x14ac:dyDescent="0.25">
      <c r="F33" s="256" t="s">
        <v>578</v>
      </c>
      <c r="G33" s="278">
        <v>0.1</v>
      </c>
      <c r="H33" s="278"/>
      <c r="I33" s="278"/>
      <c r="J33" s="278"/>
      <c r="K33" s="278"/>
      <c r="L33" s="278"/>
      <c r="M33" s="278"/>
      <c r="N33" s="278"/>
      <c r="O33" s="278"/>
      <c r="P33" s="278"/>
      <c r="Q33" s="278"/>
      <c r="R33" s="279"/>
      <c r="V33" s="328"/>
    </row>
    <row r="34" spans="6:22" s="28" customFormat="1" ht="15.75" thickBot="1" x14ac:dyDescent="0.3">
      <c r="F34" s="275" t="s">
        <v>271</v>
      </c>
      <c r="G34" s="276">
        <f>G32-(G32*G33)</f>
        <v>0</v>
      </c>
      <c r="H34" s="276">
        <f t="shared" ref="H34" si="17">H32-(H32*H33)</f>
        <v>0</v>
      </c>
      <c r="I34" s="276">
        <f t="shared" ref="I34" si="18">I32-(I32*I33)</f>
        <v>0</v>
      </c>
      <c r="J34" s="276">
        <f t="shared" ref="J34" si="19">J32-(J32*J33)</f>
        <v>0</v>
      </c>
      <c r="K34" s="276">
        <f t="shared" ref="K34" si="20">K32-(K32*K33)</f>
        <v>0</v>
      </c>
      <c r="L34" s="276">
        <f t="shared" ref="L34" si="21">L32-(L32*L33)</f>
        <v>0</v>
      </c>
      <c r="M34" s="276">
        <f t="shared" ref="M34" si="22">M32-(M32*M33)</f>
        <v>0</v>
      </c>
      <c r="N34" s="276">
        <f t="shared" ref="N34" si="23">N32-(N32*N33)</f>
        <v>0</v>
      </c>
      <c r="O34" s="276">
        <f t="shared" ref="O34" si="24">O32-(O32*O33)</f>
        <v>0</v>
      </c>
      <c r="P34" s="276">
        <f t="shared" ref="P34" si="25">P32-(P32*P33)</f>
        <v>0</v>
      </c>
      <c r="Q34" s="276">
        <f t="shared" ref="Q34" si="26">Q32-(Q32*Q33)</f>
        <v>0</v>
      </c>
      <c r="R34" s="277">
        <f t="shared" ref="R34" si="27">R32-(R32*R33)</f>
        <v>0</v>
      </c>
      <c r="V34" s="328"/>
    </row>
    <row r="35" spans="6:22" s="28" customFormat="1" x14ac:dyDescent="0.25">
      <c r="F35" s="29"/>
      <c r="G35" s="36"/>
      <c r="H35" s="36"/>
      <c r="I35" s="36"/>
      <c r="J35" s="36"/>
      <c r="K35" s="36"/>
      <c r="L35" s="36"/>
      <c r="M35" s="36"/>
      <c r="N35" s="36"/>
      <c r="O35" s="36"/>
      <c r="P35" s="36"/>
      <c r="Q35" s="36"/>
      <c r="R35" s="36"/>
      <c r="V35" s="328"/>
    </row>
    <row r="36" spans="6:22" s="28" customFormat="1" ht="15.75" thickBot="1" x14ac:dyDescent="0.3">
      <c r="F36" s="29"/>
      <c r="G36" s="36"/>
      <c r="H36" s="36"/>
      <c r="I36" s="36"/>
      <c r="J36" s="36"/>
      <c r="K36" s="36"/>
      <c r="L36" s="36"/>
      <c r="M36" s="36"/>
      <c r="N36" s="36"/>
      <c r="O36" s="36"/>
      <c r="P36" s="36"/>
      <c r="Q36" s="36"/>
      <c r="R36" s="36"/>
      <c r="V36" s="328"/>
    </row>
    <row r="37" spans="6:22" s="28" customFormat="1" ht="15.75" thickBot="1" x14ac:dyDescent="0.3">
      <c r="F37" s="272" t="str">
        <f>V18</f>
        <v>Направление 2</v>
      </c>
      <c r="G37" s="273"/>
      <c r="H37" s="273"/>
      <c r="I37" s="273"/>
      <c r="J37" s="273"/>
      <c r="K37" s="273"/>
      <c r="L37" s="273"/>
      <c r="M37" s="273"/>
      <c r="N37" s="273"/>
      <c r="O37" s="273"/>
      <c r="P37" s="273"/>
      <c r="Q37" s="273"/>
      <c r="R37" s="274"/>
      <c r="V37" s="328"/>
    </row>
    <row r="38" spans="6:22" s="28" customFormat="1" x14ac:dyDescent="0.25">
      <c r="F38" s="252" t="s">
        <v>577</v>
      </c>
      <c r="G38" s="37"/>
      <c r="H38" s="37"/>
      <c r="I38" s="37"/>
      <c r="J38" s="37"/>
      <c r="K38" s="37"/>
      <c r="L38" s="37"/>
      <c r="M38" s="37"/>
      <c r="N38" s="37"/>
      <c r="O38" s="37"/>
      <c r="P38" s="37"/>
      <c r="Q38" s="37"/>
      <c r="R38" s="280"/>
      <c r="V38" s="328"/>
    </row>
    <row r="39" spans="6:22" s="28" customFormat="1" x14ac:dyDescent="0.25">
      <c r="F39" s="256" t="s">
        <v>578</v>
      </c>
      <c r="G39" s="278">
        <v>0.375</v>
      </c>
      <c r="H39" s="278"/>
      <c r="I39" s="278"/>
      <c r="J39" s="278"/>
      <c r="K39" s="278"/>
      <c r="L39" s="278"/>
      <c r="M39" s="278"/>
      <c r="N39" s="278"/>
      <c r="O39" s="278"/>
      <c r="P39" s="278"/>
      <c r="Q39" s="278"/>
      <c r="R39" s="279"/>
      <c r="V39" s="328"/>
    </row>
    <row r="40" spans="6:22" s="28" customFormat="1" ht="15.75" thickBot="1" x14ac:dyDescent="0.3">
      <c r="F40" s="275" t="s">
        <v>271</v>
      </c>
      <c r="G40" s="276">
        <f>G38-(G38*G39)</f>
        <v>0</v>
      </c>
      <c r="H40" s="276">
        <f t="shared" ref="H40:R40" si="28">H38-(H38*H39)</f>
        <v>0</v>
      </c>
      <c r="I40" s="276">
        <f t="shared" si="28"/>
        <v>0</v>
      </c>
      <c r="J40" s="276">
        <f t="shared" si="28"/>
        <v>0</v>
      </c>
      <c r="K40" s="276">
        <f t="shared" si="28"/>
        <v>0</v>
      </c>
      <c r="L40" s="276">
        <f t="shared" si="28"/>
        <v>0</v>
      </c>
      <c r="M40" s="276">
        <f t="shared" si="28"/>
        <v>0</v>
      </c>
      <c r="N40" s="276">
        <f t="shared" si="28"/>
        <v>0</v>
      </c>
      <c r="O40" s="276">
        <f t="shared" si="28"/>
        <v>0</v>
      </c>
      <c r="P40" s="276">
        <f t="shared" si="28"/>
        <v>0</v>
      </c>
      <c r="Q40" s="276">
        <f t="shared" si="28"/>
        <v>0</v>
      </c>
      <c r="R40" s="277">
        <f t="shared" si="28"/>
        <v>0</v>
      </c>
      <c r="V40" s="328"/>
    </row>
    <row r="41" spans="6:22" ht="15.75" thickBot="1" x14ac:dyDescent="0.3"/>
    <row r="42" spans="6:22" ht="16.5" thickBot="1" x14ac:dyDescent="0.3">
      <c r="F42" s="281" t="str">
        <f>V20</f>
        <v>Направление 4</v>
      </c>
      <c r="G42" s="273"/>
      <c r="H42" s="273"/>
      <c r="I42" s="273"/>
      <c r="J42" s="273"/>
      <c r="K42" s="273"/>
      <c r="L42" s="273"/>
      <c r="M42" s="273"/>
      <c r="N42" s="273"/>
      <c r="O42" s="273"/>
      <c r="P42" s="273"/>
      <c r="Q42" s="273"/>
      <c r="R42" s="274"/>
    </row>
    <row r="43" spans="6:22" x14ac:dyDescent="0.25">
      <c r="F43" s="252" t="s">
        <v>577</v>
      </c>
      <c r="G43" s="37"/>
      <c r="H43" s="37"/>
      <c r="I43" s="37"/>
      <c r="J43" s="37"/>
      <c r="K43" s="37"/>
      <c r="L43" s="37"/>
      <c r="M43" s="37"/>
      <c r="N43" s="37"/>
      <c r="O43" s="37"/>
      <c r="P43" s="37"/>
      <c r="Q43" s="37"/>
      <c r="R43" s="280"/>
    </row>
    <row r="44" spans="6:22" x14ac:dyDescent="0.25">
      <c r="F44" s="256" t="s">
        <v>578</v>
      </c>
      <c r="G44" s="278">
        <v>0.155</v>
      </c>
      <c r="H44" s="278"/>
      <c r="I44" s="278"/>
      <c r="J44" s="278"/>
      <c r="K44" s="278"/>
      <c r="L44" s="278"/>
      <c r="M44" s="278"/>
      <c r="N44" s="278"/>
      <c r="O44" s="278"/>
      <c r="P44" s="278"/>
      <c r="Q44" s="278"/>
      <c r="R44" s="279"/>
    </row>
    <row r="45" spans="6:22" ht="15.75" thickBot="1" x14ac:dyDescent="0.3">
      <c r="F45" s="275" t="s">
        <v>271</v>
      </c>
      <c r="G45" s="276">
        <f>G43-(G43*G44)</f>
        <v>0</v>
      </c>
      <c r="H45" s="276">
        <f t="shared" ref="H45" si="29">H43-(H43*H44)</f>
        <v>0</v>
      </c>
      <c r="I45" s="276">
        <f t="shared" ref="I45" si="30">I43-(I43*I44)</f>
        <v>0</v>
      </c>
      <c r="J45" s="276">
        <f t="shared" ref="J45" si="31">J43-(J43*J44)</f>
        <v>0</v>
      </c>
      <c r="K45" s="276">
        <f t="shared" ref="K45" si="32">K43-(K43*K44)</f>
        <v>0</v>
      </c>
      <c r="L45" s="276">
        <f t="shared" ref="L45" si="33">L43-(L43*L44)</f>
        <v>0</v>
      </c>
      <c r="M45" s="276">
        <f t="shared" ref="M45" si="34">M43-(M43*M44)</f>
        <v>0</v>
      </c>
      <c r="N45" s="276">
        <f t="shared" ref="N45" si="35">N43-(N43*N44)</f>
        <v>0</v>
      </c>
      <c r="O45" s="276">
        <f t="shared" ref="O45" si="36">O43-(O43*O44)</f>
        <v>0</v>
      </c>
      <c r="P45" s="276">
        <f t="shared" ref="P45" si="37">P43-(P43*P44)</f>
        <v>0</v>
      </c>
      <c r="Q45" s="276">
        <f t="shared" ref="Q45" si="38">Q43-(Q43*Q44)</f>
        <v>0</v>
      </c>
      <c r="R45" s="277">
        <f t="shared" ref="R45" si="39">R43-(R43*R44)</f>
        <v>0</v>
      </c>
    </row>
  </sheetData>
  <sheetProtection formatCells="0" formatColumns="0" formatRows="0"/>
  <protectedRanges>
    <protectedRange sqref="G3" name="Диапазон2"/>
    <protectedRange sqref="F6 G32:R33 G38:R39 G43:R44 G16:R17" name="Диапазон1"/>
  </protectedRanges>
  <dataValidations count="1">
    <dataValidation type="list" allowBlank="1" showInputMessage="1" showErrorMessage="1" sqref="F6">
      <formula1>$V$17:$V$20</formula1>
    </dataValidation>
  </dataValidations>
  <pageMargins left="0.7" right="0.7" top="0.75" bottom="0.75" header="0.3" footer="0.3"/>
  <pageSetup paperSize="9" orientation="portrait" horizontalDpi="180" verticalDpi="18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87"/>
  <sheetViews>
    <sheetView zoomScaleNormal="100" workbookViewId="0">
      <pane xSplit="5" ySplit="6" topLeftCell="F16" activePane="bottomRight" state="frozen"/>
      <selection activeCell="G23" sqref="G23"/>
      <selection pane="topRight" activeCell="G23" sqref="G23"/>
      <selection pane="bottomLeft" activeCell="G23" sqref="G23"/>
      <selection pane="bottomRight" activeCell="BX7" sqref="BX7"/>
    </sheetView>
  </sheetViews>
  <sheetFormatPr defaultRowHeight="15" x14ac:dyDescent="0.25"/>
  <cols>
    <col min="1" max="1" width="13.85546875" bestFit="1" customWidth="1"/>
    <col min="3" max="3" width="14.140625" customWidth="1"/>
    <col min="4" max="4" width="21.85546875" bestFit="1" customWidth="1"/>
    <col min="5" max="5" width="15.7109375" customWidth="1"/>
    <col min="6" max="6" width="11.140625" bestFit="1" customWidth="1"/>
    <col min="7" max="8" width="10.5703125" customWidth="1"/>
    <col min="9" max="9" width="13.7109375" bestFit="1" customWidth="1"/>
    <col min="10" max="10" width="9.85546875" bestFit="1" customWidth="1"/>
    <col min="11" max="11" width="16.28515625" bestFit="1" customWidth="1"/>
    <col min="12" max="12" width="10.5703125" customWidth="1"/>
    <col min="13" max="14" width="9.28515625" customWidth="1"/>
    <col min="15" max="15" width="13.7109375" bestFit="1" customWidth="1"/>
    <col min="16" max="16" width="9.85546875" bestFit="1" customWidth="1"/>
    <col min="17" max="17" width="16.28515625" bestFit="1" customWidth="1"/>
    <col min="18" max="18" width="10.28515625" customWidth="1"/>
    <col min="19" max="19" width="11" customWidth="1"/>
    <col min="20" max="20" width="7.140625" customWidth="1"/>
    <col min="21" max="21" width="13.7109375" bestFit="1" customWidth="1"/>
    <col min="22" max="22" width="9.85546875" bestFit="1" customWidth="1"/>
    <col min="23" max="23" width="16.28515625" bestFit="1" customWidth="1"/>
    <col min="24" max="24" width="11.42578125" customWidth="1"/>
    <col min="25" max="25" width="12" customWidth="1"/>
    <col min="26" max="26" width="7.140625" customWidth="1"/>
    <col min="27" max="27" width="13.7109375" bestFit="1" customWidth="1"/>
    <col min="28" max="28" width="9.85546875" bestFit="1" customWidth="1"/>
    <col min="29" max="29" width="16.28515625" bestFit="1" customWidth="1"/>
    <col min="30" max="30" width="11.42578125" customWidth="1"/>
    <col min="31" max="31" width="10.140625" customWidth="1"/>
    <col min="32" max="32" width="7.140625" customWidth="1"/>
    <col min="33" max="33" width="13.7109375" bestFit="1" customWidth="1"/>
    <col min="34" max="34" width="9.85546875" bestFit="1" customWidth="1"/>
    <col min="35" max="35" width="16.28515625" bestFit="1" customWidth="1"/>
    <col min="36" max="36" width="11.7109375" customWidth="1"/>
    <col min="37" max="37" width="9.85546875" customWidth="1"/>
    <col min="38" max="38" width="7.140625" customWidth="1"/>
    <col min="39" max="39" width="13.7109375" bestFit="1" customWidth="1"/>
    <col min="40" max="40" width="9.85546875" bestFit="1" customWidth="1"/>
    <col min="41" max="41" width="16.28515625" bestFit="1" customWidth="1"/>
    <col min="42" max="42" width="9.5703125" bestFit="1" customWidth="1"/>
    <col min="43" max="44" width="8.5703125" bestFit="1" customWidth="1"/>
    <col min="45" max="45" width="13.7109375" bestFit="1" customWidth="1"/>
    <col min="46" max="46" width="9.85546875" bestFit="1" customWidth="1"/>
    <col min="47" max="47" width="16.28515625" bestFit="1" customWidth="1"/>
    <col min="48" max="48" width="9.5703125" bestFit="1" customWidth="1"/>
    <col min="49" max="50" width="8.5703125" bestFit="1" customWidth="1"/>
    <col min="51" max="51" width="13.7109375" bestFit="1" customWidth="1"/>
    <col min="52" max="52" width="9.85546875" bestFit="1" customWidth="1"/>
    <col min="53" max="53" width="16.28515625" bestFit="1" customWidth="1"/>
    <col min="54" max="55" width="9.5703125" bestFit="1" customWidth="1"/>
    <col min="56" max="56" width="8.5703125" bestFit="1" customWidth="1"/>
    <col min="57" max="57" width="13.7109375" bestFit="1" customWidth="1"/>
    <col min="58" max="58" width="9.85546875" bestFit="1" customWidth="1"/>
    <col min="59" max="59" width="16.28515625" bestFit="1" customWidth="1"/>
    <col min="60" max="60" width="9.5703125" bestFit="1" customWidth="1"/>
    <col min="61" max="62" width="8.5703125" bestFit="1" customWidth="1"/>
    <col min="63" max="63" width="13.7109375" bestFit="1" customWidth="1"/>
    <col min="64" max="64" width="9.85546875" bestFit="1" customWidth="1"/>
    <col min="65" max="65" width="16.28515625" bestFit="1" customWidth="1"/>
    <col min="66" max="66" width="9.5703125" bestFit="1" customWidth="1"/>
    <col min="67" max="68" width="8.5703125" bestFit="1" customWidth="1"/>
    <col min="69" max="69" width="13.7109375" bestFit="1" customWidth="1"/>
    <col min="70" max="70" width="9.85546875" bestFit="1" customWidth="1"/>
    <col min="71" max="71" width="16.28515625" bestFit="1" customWidth="1"/>
    <col min="72" max="73" width="9.5703125" bestFit="1" customWidth="1"/>
    <col min="74" max="74" width="8.5703125" bestFit="1" customWidth="1"/>
    <col min="75" max="75" width="13.7109375" bestFit="1" customWidth="1"/>
    <col min="76" max="76" width="9.85546875" bestFit="1" customWidth="1"/>
    <col min="77" max="77" width="16.28515625" bestFit="1" customWidth="1"/>
  </cols>
  <sheetData>
    <row r="1" spans="1:77" s="440" customFormat="1" ht="15.75" thickBot="1" x14ac:dyDescent="0.3">
      <c r="A1" s="439"/>
      <c r="D1" s="441" t="s">
        <v>649</v>
      </c>
      <c r="E1" s="441"/>
      <c r="F1" s="442">
        <f>'Бюджет 2015'!G9</f>
        <v>0</v>
      </c>
      <c r="K1" s="443" t="s">
        <v>60</v>
      </c>
      <c r="L1" s="442">
        <f>'Бюджет 2015'!J9</f>
        <v>0</v>
      </c>
      <c r="R1" s="442">
        <f>'Бюджет 2015'!M9</f>
        <v>0</v>
      </c>
      <c r="X1" s="442">
        <f>'Бюджет 2015'!P9</f>
        <v>0</v>
      </c>
      <c r="AD1" s="442">
        <f>'Бюджет 2015'!S9</f>
        <v>0</v>
      </c>
      <c r="AJ1" s="442">
        <f>'Бюджет 2015'!V9</f>
        <v>0</v>
      </c>
      <c r="AP1" s="442">
        <f>'Бюджет 2015'!Y9</f>
        <v>0</v>
      </c>
      <c r="AV1" s="442">
        <f>'Бюджет 2015'!AB9</f>
        <v>0</v>
      </c>
      <c r="BB1" s="442">
        <f>'Бюджет 2015'!AE9</f>
        <v>0</v>
      </c>
      <c r="BH1" s="442">
        <f>'Бюджет 2015'!AH9</f>
        <v>0</v>
      </c>
      <c r="BN1" s="442">
        <f>'Бюджет 2015'!AK9</f>
        <v>0</v>
      </c>
      <c r="BT1" s="442">
        <f>'Бюджет 2015'!AN9</f>
        <v>0</v>
      </c>
    </row>
    <row r="2" spans="1:77" ht="15.75" thickBot="1" x14ac:dyDescent="0.3">
      <c r="C2" s="28"/>
      <c r="D2" s="332"/>
      <c r="E2" s="332"/>
      <c r="K2" s="7">
        <v>0.55320000000000014</v>
      </c>
    </row>
    <row r="3" spans="1:77" ht="15.75" thickBot="1" x14ac:dyDescent="0.3">
      <c r="D3" s="20" t="s">
        <v>64</v>
      </c>
      <c r="E3" s="20"/>
      <c r="F3" s="22">
        <f>'Исходные данные'!C3</f>
        <v>0</v>
      </c>
      <c r="G3" s="22">
        <f>'Исходные данные'!D3</f>
        <v>0</v>
      </c>
    </row>
    <row r="4" spans="1:77" x14ac:dyDescent="0.25">
      <c r="F4" s="493">
        <f>Наценка!G4</f>
        <v>42005</v>
      </c>
      <c r="G4" s="494"/>
      <c r="H4" s="494"/>
      <c r="I4" s="494"/>
      <c r="J4" s="494"/>
      <c r="K4" s="495"/>
      <c r="L4" s="493">
        <f>Наценка!H4</f>
        <v>42036</v>
      </c>
      <c r="M4" s="494"/>
      <c r="N4" s="494"/>
      <c r="O4" s="494"/>
      <c r="P4" s="494"/>
      <c r="Q4" s="495"/>
      <c r="R4" s="493">
        <f>Наценка!I4</f>
        <v>42064</v>
      </c>
      <c r="S4" s="494"/>
      <c r="T4" s="494"/>
      <c r="U4" s="494"/>
      <c r="V4" s="494"/>
      <c r="W4" s="495"/>
      <c r="X4" s="493">
        <f>Наценка!J4</f>
        <v>42095</v>
      </c>
      <c r="Y4" s="494"/>
      <c r="Z4" s="494"/>
      <c r="AA4" s="494"/>
      <c r="AB4" s="494"/>
      <c r="AC4" s="495"/>
      <c r="AD4" s="493">
        <f>Наценка!K4</f>
        <v>42125</v>
      </c>
      <c r="AE4" s="494"/>
      <c r="AF4" s="494"/>
      <c r="AG4" s="494"/>
      <c r="AH4" s="494"/>
      <c r="AI4" s="495"/>
      <c r="AJ4" s="493">
        <f>Наценка!L4</f>
        <v>42156</v>
      </c>
      <c r="AK4" s="494"/>
      <c r="AL4" s="494"/>
      <c r="AM4" s="494"/>
      <c r="AN4" s="494"/>
      <c r="AO4" s="495"/>
      <c r="AP4" s="493">
        <f>Наценка!M4</f>
        <v>42186</v>
      </c>
      <c r="AQ4" s="494"/>
      <c r="AR4" s="494"/>
      <c r="AS4" s="494"/>
      <c r="AT4" s="494"/>
      <c r="AU4" s="495"/>
      <c r="AV4" s="493">
        <f>Наценка!N4</f>
        <v>42217</v>
      </c>
      <c r="AW4" s="494"/>
      <c r="AX4" s="494"/>
      <c r="AY4" s="494"/>
      <c r="AZ4" s="494"/>
      <c r="BA4" s="495"/>
      <c r="BB4" s="493">
        <f>Наценка!O4</f>
        <v>42248</v>
      </c>
      <c r="BC4" s="494"/>
      <c r="BD4" s="494"/>
      <c r="BE4" s="494"/>
      <c r="BF4" s="494"/>
      <c r="BG4" s="495"/>
      <c r="BH4" s="493">
        <f>Наценка!P4</f>
        <v>42278</v>
      </c>
      <c r="BI4" s="494"/>
      <c r="BJ4" s="494"/>
      <c r="BK4" s="494"/>
      <c r="BL4" s="494"/>
      <c r="BM4" s="495"/>
      <c r="BN4" s="493">
        <f>Наценка!Q4</f>
        <v>42309</v>
      </c>
      <c r="BO4" s="494"/>
      <c r="BP4" s="494"/>
      <c r="BQ4" s="494"/>
      <c r="BR4" s="494"/>
      <c r="BS4" s="495"/>
      <c r="BT4" s="493">
        <f>Наценка!R4</f>
        <v>42339</v>
      </c>
      <c r="BU4" s="494"/>
      <c r="BV4" s="494"/>
      <c r="BW4" s="494"/>
      <c r="BX4" s="494"/>
      <c r="BY4" s="495"/>
    </row>
    <row r="5" spans="1:77" ht="15.75" thickBot="1" x14ac:dyDescent="0.3">
      <c r="C5" t="s">
        <v>53</v>
      </c>
      <c r="D5" t="s">
        <v>54</v>
      </c>
      <c r="E5" s="30" t="s">
        <v>67</v>
      </c>
      <c r="F5" s="11" t="s">
        <v>55</v>
      </c>
      <c r="G5" s="12" t="s">
        <v>56</v>
      </c>
      <c r="H5" s="27" t="s">
        <v>66</v>
      </c>
      <c r="I5" s="12" t="s">
        <v>57</v>
      </c>
      <c r="J5" s="12" t="s">
        <v>58</v>
      </c>
      <c r="K5" s="13" t="s">
        <v>59</v>
      </c>
      <c r="L5" s="11" t="s">
        <v>55</v>
      </c>
      <c r="M5" s="12" t="s">
        <v>56</v>
      </c>
      <c r="N5" s="27" t="s">
        <v>66</v>
      </c>
      <c r="O5" s="12" t="s">
        <v>57</v>
      </c>
      <c r="P5" s="12" t="s">
        <v>58</v>
      </c>
      <c r="Q5" s="13" t="s">
        <v>59</v>
      </c>
      <c r="R5" s="11" t="s">
        <v>55</v>
      </c>
      <c r="S5" s="12" t="s">
        <v>56</v>
      </c>
      <c r="T5" s="27" t="s">
        <v>66</v>
      </c>
      <c r="U5" s="12" t="s">
        <v>57</v>
      </c>
      <c r="V5" s="12" t="s">
        <v>58</v>
      </c>
      <c r="W5" s="13" t="s">
        <v>59</v>
      </c>
      <c r="X5" s="11" t="s">
        <v>55</v>
      </c>
      <c r="Y5" s="12" t="s">
        <v>56</v>
      </c>
      <c r="Z5" s="27" t="s">
        <v>66</v>
      </c>
      <c r="AA5" s="12" t="s">
        <v>57</v>
      </c>
      <c r="AB5" s="12" t="s">
        <v>58</v>
      </c>
      <c r="AC5" s="13" t="s">
        <v>59</v>
      </c>
      <c r="AD5" s="11" t="s">
        <v>55</v>
      </c>
      <c r="AE5" s="12" t="s">
        <v>56</v>
      </c>
      <c r="AF5" s="27" t="s">
        <v>66</v>
      </c>
      <c r="AG5" s="12" t="s">
        <v>57</v>
      </c>
      <c r="AH5" s="12" t="s">
        <v>58</v>
      </c>
      <c r="AI5" s="13" t="s">
        <v>59</v>
      </c>
      <c r="AJ5" s="11" t="s">
        <v>55</v>
      </c>
      <c r="AK5" s="12" t="s">
        <v>56</v>
      </c>
      <c r="AL5" s="27" t="s">
        <v>66</v>
      </c>
      <c r="AM5" s="12" t="s">
        <v>57</v>
      </c>
      <c r="AN5" s="12" t="s">
        <v>58</v>
      </c>
      <c r="AO5" s="13" t="s">
        <v>59</v>
      </c>
      <c r="AP5" s="11" t="s">
        <v>55</v>
      </c>
      <c r="AQ5" s="12" t="s">
        <v>56</v>
      </c>
      <c r="AR5" s="27" t="s">
        <v>66</v>
      </c>
      <c r="AS5" s="12" t="s">
        <v>57</v>
      </c>
      <c r="AT5" s="12" t="s">
        <v>58</v>
      </c>
      <c r="AU5" s="13" t="s">
        <v>59</v>
      </c>
      <c r="AV5" s="11" t="s">
        <v>55</v>
      </c>
      <c r="AW5" s="12" t="s">
        <v>56</v>
      </c>
      <c r="AX5" s="27" t="s">
        <v>66</v>
      </c>
      <c r="AY5" s="12" t="s">
        <v>57</v>
      </c>
      <c r="AZ5" s="12" t="s">
        <v>58</v>
      </c>
      <c r="BA5" s="13" t="s">
        <v>59</v>
      </c>
      <c r="BB5" s="11" t="s">
        <v>55</v>
      </c>
      <c r="BC5" s="12" t="s">
        <v>56</v>
      </c>
      <c r="BD5" s="27" t="s">
        <v>66</v>
      </c>
      <c r="BE5" s="12" t="s">
        <v>57</v>
      </c>
      <c r="BF5" s="12" t="s">
        <v>58</v>
      </c>
      <c r="BG5" s="13" t="s">
        <v>59</v>
      </c>
      <c r="BH5" s="11" t="s">
        <v>55</v>
      </c>
      <c r="BI5" s="12" t="s">
        <v>56</v>
      </c>
      <c r="BJ5" s="27" t="s">
        <v>66</v>
      </c>
      <c r="BK5" s="12" t="s">
        <v>57</v>
      </c>
      <c r="BL5" s="12" t="s">
        <v>58</v>
      </c>
      <c r="BM5" s="13" t="s">
        <v>59</v>
      </c>
      <c r="BN5" s="11" t="s">
        <v>55</v>
      </c>
      <c r="BO5" s="12" t="s">
        <v>56</v>
      </c>
      <c r="BP5" s="27" t="s">
        <v>66</v>
      </c>
      <c r="BQ5" s="12" t="s">
        <v>57</v>
      </c>
      <c r="BR5" s="12" t="s">
        <v>58</v>
      </c>
      <c r="BS5" s="13" t="s">
        <v>59</v>
      </c>
      <c r="BT5" s="11" t="s">
        <v>55</v>
      </c>
      <c r="BU5" s="12" t="s">
        <v>56</v>
      </c>
      <c r="BV5" s="27" t="s">
        <v>66</v>
      </c>
      <c r="BW5" s="12" t="s">
        <v>57</v>
      </c>
      <c r="BX5" s="12" t="s">
        <v>58</v>
      </c>
      <c r="BY5" s="13" t="s">
        <v>59</v>
      </c>
    </row>
    <row r="6" spans="1:77" ht="15.75" thickBot="1" x14ac:dyDescent="0.3">
      <c r="B6" t="s">
        <v>61</v>
      </c>
      <c r="D6" s="9" t="s">
        <v>62</v>
      </c>
      <c r="E6" s="9"/>
      <c r="F6" s="23" t="e">
        <f>SUM(F7:F83)/$F$3</f>
        <v>#DIV/0!</v>
      </c>
      <c r="G6" s="333" t="e">
        <f>SUM(G7:G83)/$F$3</f>
        <v>#DIV/0!</v>
      </c>
      <c r="H6" s="24" t="e">
        <f>SUM(H7:H83)/$F$3</f>
        <v>#DIV/0!</v>
      </c>
      <c r="I6" s="24"/>
      <c r="J6" s="25"/>
      <c r="K6" s="26" t="e">
        <f>SUM(K7:K83)/$F$3</f>
        <v>#DIV/0!</v>
      </c>
      <c r="L6" s="23" t="e">
        <f t="shared" ref="L6:M6" si="0">SUM(L7:L83)/$F$3</f>
        <v>#DIV/0!</v>
      </c>
      <c r="M6" s="24" t="e">
        <f t="shared" si="0"/>
        <v>#DIV/0!</v>
      </c>
      <c r="N6" s="24" t="e">
        <f>SUM(N7:N83)/$F$3</f>
        <v>#DIV/0!</v>
      </c>
      <c r="O6" s="24"/>
      <c r="P6" s="25"/>
      <c r="Q6" s="26" t="e">
        <f t="shared" ref="Q6:S6" si="1">SUM(Q7:Q83)/$F$3</f>
        <v>#DIV/0!</v>
      </c>
      <c r="R6" s="23" t="e">
        <f t="shared" si="1"/>
        <v>#DIV/0!</v>
      </c>
      <c r="S6" s="24" t="e">
        <f t="shared" si="1"/>
        <v>#DIV/0!</v>
      </c>
      <c r="T6" s="24" t="e">
        <f>SUM(T7:T83)/$F$3</f>
        <v>#DIV/0!</v>
      </c>
      <c r="U6" s="24"/>
      <c r="V6" s="25"/>
      <c r="W6" s="26" t="e">
        <f t="shared" ref="W6:Y6" si="2">SUM(W7:W83)/$F$3</f>
        <v>#DIV/0!</v>
      </c>
      <c r="X6" s="23" t="e">
        <f t="shared" si="2"/>
        <v>#DIV/0!</v>
      </c>
      <c r="Y6" s="24" t="e">
        <f t="shared" si="2"/>
        <v>#DIV/0!</v>
      </c>
      <c r="Z6" s="24" t="e">
        <f>SUM(Z7:Z83)/$F$3</f>
        <v>#DIV/0!</v>
      </c>
      <c r="AA6" s="24"/>
      <c r="AB6" s="25"/>
      <c r="AC6" s="26" t="e">
        <f t="shared" ref="AC6:AE6" si="3">SUM(AC7:AC83)/$F$3</f>
        <v>#DIV/0!</v>
      </c>
      <c r="AD6" s="23" t="e">
        <f t="shared" si="3"/>
        <v>#DIV/0!</v>
      </c>
      <c r="AE6" s="24" t="e">
        <f t="shared" si="3"/>
        <v>#DIV/0!</v>
      </c>
      <c r="AF6" s="24" t="e">
        <f>SUM(AF7:AF83)/$F$3</f>
        <v>#DIV/0!</v>
      </c>
      <c r="AG6" s="24"/>
      <c r="AH6" s="25"/>
      <c r="AI6" s="26" t="e">
        <f t="shared" ref="AI6:AK6" si="4">SUM(AI7:AI83)/$F$3</f>
        <v>#DIV/0!</v>
      </c>
      <c r="AJ6" s="23" t="e">
        <f t="shared" si="4"/>
        <v>#DIV/0!</v>
      </c>
      <c r="AK6" s="24" t="e">
        <f t="shared" si="4"/>
        <v>#DIV/0!</v>
      </c>
      <c r="AL6" s="24" t="e">
        <f>SUM(AL7:AL83)/$F$3</f>
        <v>#DIV/0!</v>
      </c>
      <c r="AM6" s="24"/>
      <c r="AN6" s="25"/>
      <c r="AO6" s="26" t="e">
        <f t="shared" ref="AO6" si="5">SUM(AO7:AO83)/$F$3</f>
        <v>#DIV/0!</v>
      </c>
      <c r="AP6" s="23" t="e">
        <f>SUM(AP7:AP83)/$G$3</f>
        <v>#DIV/0!</v>
      </c>
      <c r="AQ6" s="24" t="e">
        <f>SUM(AQ7:AQ83)/$G$3</f>
        <v>#DIV/0!</v>
      </c>
      <c r="AR6" s="24" t="e">
        <f>SUM(AR7:AR83)/$G$3</f>
        <v>#DIV/0!</v>
      </c>
      <c r="AS6" s="24"/>
      <c r="AT6" s="25"/>
      <c r="AU6" s="26" t="e">
        <f>SUM(AU7:AU83)/$G$3</f>
        <v>#DIV/0!</v>
      </c>
      <c r="AV6" s="23" t="e">
        <f>SUM(AV7:AV83)/$G$3</f>
        <v>#DIV/0!</v>
      </c>
      <c r="AW6" s="24" t="e">
        <f>SUM(AW7:AW83)/$G$3</f>
        <v>#DIV/0!</v>
      </c>
      <c r="AX6" s="24" t="e">
        <f>SUM(AX7:AX83)/$G$3</f>
        <v>#DIV/0!</v>
      </c>
      <c r="AY6" s="24"/>
      <c r="AZ6" s="25"/>
      <c r="BA6" s="26" t="e">
        <f>SUM(BA7:BA83)/$G$3</f>
        <v>#DIV/0!</v>
      </c>
      <c r="BB6" s="23" t="e">
        <f>SUM(BB7:BB83)/$G$3</f>
        <v>#DIV/0!</v>
      </c>
      <c r="BC6" s="24" t="e">
        <f>SUM(BC7:BC83)/$G$3</f>
        <v>#DIV/0!</v>
      </c>
      <c r="BD6" s="24" t="e">
        <f>SUM(BD7:BD83)/$G$3</f>
        <v>#DIV/0!</v>
      </c>
      <c r="BE6" s="24"/>
      <c r="BF6" s="25"/>
      <c r="BG6" s="26" t="e">
        <f>SUM(BG7:BG83)/$G$3</f>
        <v>#DIV/0!</v>
      </c>
      <c r="BH6" s="23" t="e">
        <f>SUM(BH7:BH83)/$G$3</f>
        <v>#DIV/0!</v>
      </c>
      <c r="BI6" s="24" t="e">
        <f>SUM(BI7:BI83)/$G$3</f>
        <v>#DIV/0!</v>
      </c>
      <c r="BJ6" s="24" t="e">
        <f>SUM(BJ7:BJ83)/$G$3</f>
        <v>#DIV/0!</v>
      </c>
      <c r="BK6" s="24"/>
      <c r="BL6" s="25"/>
      <c r="BM6" s="26" t="e">
        <f>SUM(BM7:BM83)/$G$3</f>
        <v>#DIV/0!</v>
      </c>
      <c r="BN6" s="23" t="e">
        <f>SUM(BN7:BN83)/$G$3</f>
        <v>#DIV/0!</v>
      </c>
      <c r="BO6" s="24" t="e">
        <f>SUM(BO7:BO83)/$G$3</f>
        <v>#DIV/0!</v>
      </c>
      <c r="BP6" s="24" t="e">
        <f>SUM(BP7:BP83)/$G$3</f>
        <v>#DIV/0!</v>
      </c>
      <c r="BQ6" s="24"/>
      <c r="BR6" s="25"/>
      <c r="BS6" s="26" t="e">
        <f>SUM(BS7:BS83)/$G$3</f>
        <v>#DIV/0!</v>
      </c>
      <c r="BT6" s="23" t="e">
        <f>SUM(BT7:BT83)/$G$3</f>
        <v>#DIV/0!</v>
      </c>
      <c r="BU6" s="24" t="e">
        <f>SUM(BU7:BU83)/$G$3</f>
        <v>#DIV/0!</v>
      </c>
      <c r="BV6" s="24" t="e">
        <f>SUM(BV7:BV83)/$G$3</f>
        <v>#DIV/0!</v>
      </c>
      <c r="BW6" s="24"/>
      <c r="BX6" s="25"/>
      <c r="BY6" s="26" t="e">
        <f>SUM(BY7:BY83)/$G$3</f>
        <v>#DIV/0!</v>
      </c>
    </row>
    <row r="7" spans="1:77" x14ac:dyDescent="0.25">
      <c r="B7">
        <v>1</v>
      </c>
      <c r="C7" s="33" t="s">
        <v>63</v>
      </c>
      <c r="D7" s="33" t="s">
        <v>286</v>
      </c>
      <c r="E7" s="33">
        <v>5</v>
      </c>
      <c r="F7" s="14"/>
      <c r="G7" s="15"/>
      <c r="H7" s="31">
        <f>IF($E7=5,5%*F7,IF($E7=10,10%*F7,IF($E7=15,15%*F7,0)))</f>
        <v>0</v>
      </c>
      <c r="I7" s="16">
        <f t="shared" ref="I7:I83" si="6">F7+G7</f>
        <v>0</v>
      </c>
      <c r="J7" s="295"/>
      <c r="K7" s="335">
        <f t="shared" ref="K7:K83" si="7">J7*$K$2</f>
        <v>0</v>
      </c>
      <c r="L7" s="296"/>
      <c r="M7" s="15"/>
      <c r="N7" s="31">
        <f>IF($E7=5,5%*L7,IF($E7=10,10%*L7,IF($E7=15,15%*L7,0)))</f>
        <v>0</v>
      </c>
      <c r="O7" s="16">
        <f t="shared" ref="O7:O83" si="8">L7+M7</f>
        <v>0</v>
      </c>
      <c r="P7" s="295"/>
      <c r="Q7" s="335">
        <f t="shared" ref="Q7:Q83" si="9">P7*$K$2</f>
        <v>0</v>
      </c>
      <c r="R7" s="296"/>
      <c r="S7" s="15"/>
      <c r="T7" s="31">
        <f>IF($E7=5,5%*R7,IF($E7=10,10%*R7,IF($E7=15,15%*R7,0)))</f>
        <v>0</v>
      </c>
      <c r="U7" s="16">
        <f t="shared" ref="U7:U83" si="10">R7+S7</f>
        <v>0</v>
      </c>
      <c r="V7" s="295"/>
      <c r="W7" s="335">
        <f t="shared" ref="W7:W83" si="11">V7*$K$2</f>
        <v>0</v>
      </c>
      <c r="X7" s="296"/>
      <c r="Y7" s="15"/>
      <c r="Z7" s="31">
        <f>IF($E7=5,5%*X7,IF($E7=10,10%*X7,IF($E7=15,15%*X7,0)))</f>
        <v>0</v>
      </c>
      <c r="AA7" s="16">
        <f t="shared" ref="AA7:AA83" si="12">X7+Y7</f>
        <v>0</v>
      </c>
      <c r="AB7" s="295"/>
      <c r="AC7" s="335">
        <f t="shared" ref="AC7:AC83" si="13">AB7*$K$2</f>
        <v>0</v>
      </c>
      <c r="AD7" s="296"/>
      <c r="AE7" s="15"/>
      <c r="AF7" s="31">
        <f>IF($E7=5,5%*AD7,IF($E7=10,10%*AD7,IF($E7=15,15%*AD7,0)))</f>
        <v>0</v>
      </c>
      <c r="AG7" s="16">
        <f t="shared" ref="AG7:AG83" si="14">AD7+AE7</f>
        <v>0</v>
      </c>
      <c r="AH7" s="295"/>
      <c r="AI7" s="335">
        <f t="shared" ref="AI7:AI83" si="15">AH7*$K$2</f>
        <v>0</v>
      </c>
      <c r="AJ7" s="296"/>
      <c r="AK7" s="15"/>
      <c r="AL7" s="31">
        <f>IF($E7=5,5%*AJ7,IF($E7=10,10%*AJ7,IF($E7=15,15%*AJ7,0)))</f>
        <v>0</v>
      </c>
      <c r="AM7" s="16">
        <f t="shared" ref="AM7:AM83" si="16">AJ7+AK7</f>
        <v>0</v>
      </c>
      <c r="AN7" s="295"/>
      <c r="AO7" s="335">
        <f t="shared" ref="AO7:AO83" si="17">AN7*$K$2</f>
        <v>0</v>
      </c>
      <c r="AP7" s="296"/>
      <c r="AQ7" s="15"/>
      <c r="AR7" s="31">
        <f>IF($E7=5,5%*AP7,IF($E7=10,10%*AP7,IF($E7=15,15%*AP7,0)))</f>
        <v>0</v>
      </c>
      <c r="AS7" s="16">
        <f t="shared" ref="AS7:AS83" si="18">AP7+AQ7</f>
        <v>0</v>
      </c>
      <c r="AT7" s="295"/>
      <c r="AU7" s="335">
        <f t="shared" ref="AU7:AU83" si="19">AT7*$K$2</f>
        <v>0</v>
      </c>
      <c r="AV7" s="296"/>
      <c r="AW7" s="15"/>
      <c r="AX7" s="31">
        <f>IF($E7=5,5%*AV7,IF($E7=10,10%*AV7,IF($E7=15,15%*AV7,0)))</f>
        <v>0</v>
      </c>
      <c r="AY7" s="16">
        <f t="shared" ref="AY7:AY83" si="20">AV7+AW7</f>
        <v>0</v>
      </c>
      <c r="AZ7" s="295"/>
      <c r="BA7" s="335">
        <f t="shared" ref="BA7:BA83" si="21">AZ7*$K$2</f>
        <v>0</v>
      </c>
      <c r="BB7" s="296"/>
      <c r="BC7" s="15"/>
      <c r="BD7" s="31">
        <f>IF($E7=5,5%*BB7,IF($E7=10,10%*BB7,IF($E7=15,15%*BB7,0)))</f>
        <v>0</v>
      </c>
      <c r="BE7" s="335">
        <f t="shared" ref="BE7:BE83" si="22">BB7+BC7</f>
        <v>0</v>
      </c>
      <c r="BF7" s="295"/>
      <c r="BG7" s="335">
        <f t="shared" ref="BG7:BG83" si="23">BF7*$K$2</f>
        <v>0</v>
      </c>
      <c r="BH7" s="296"/>
      <c r="BI7" s="15"/>
      <c r="BJ7" s="31">
        <f>IF($E7=5,5%*BH7,IF($E7=10,10%*BH7,IF($E7=15,15%*BH7,0)))</f>
        <v>0</v>
      </c>
      <c r="BK7" s="335">
        <f t="shared" ref="BK7:BK83" si="24">BH7+BI7</f>
        <v>0</v>
      </c>
      <c r="BL7" s="295"/>
      <c r="BM7" s="335">
        <f t="shared" ref="BM7:BM83" si="25">BL7*$K$2</f>
        <v>0</v>
      </c>
      <c r="BN7" s="296"/>
      <c r="BO7" s="15"/>
      <c r="BP7" s="31">
        <f>IF($E7=5,5%*BN7,IF($E7=10,10%*BN7,IF($E7=15,15%*BN7,0)))</f>
        <v>0</v>
      </c>
      <c r="BQ7" s="16">
        <f t="shared" ref="BQ7:BQ83" si="26">BN7+BO7</f>
        <v>0</v>
      </c>
      <c r="BR7" s="295"/>
      <c r="BS7" s="335">
        <f t="shared" ref="BS7:BS83" si="27">BR7*$K$2</f>
        <v>0</v>
      </c>
      <c r="BT7" s="296"/>
      <c r="BU7" s="15"/>
      <c r="BV7" s="31">
        <f>IF($E7=5,5%*BT7,IF($E7=10,10%*BT7,IF($E7=15,15%*BT7,0)))</f>
        <v>0</v>
      </c>
      <c r="BW7" s="335">
        <f t="shared" ref="BW7:BW83" si="28">BT7+BU7</f>
        <v>0</v>
      </c>
      <c r="BX7" s="295"/>
      <c r="BY7" s="335">
        <f t="shared" ref="BY7:BY83" si="29">BX7*$K$2</f>
        <v>0</v>
      </c>
    </row>
    <row r="8" spans="1:77" x14ac:dyDescent="0.25">
      <c r="B8">
        <v>2</v>
      </c>
      <c r="C8" s="33"/>
      <c r="D8" s="33"/>
      <c r="E8" s="33"/>
      <c r="F8" s="14"/>
      <c r="G8" s="15"/>
      <c r="H8" s="31">
        <f t="shared" ref="H8:H33" si="30">IF($E8=5,5%*F8,IF($E8=10,10%*F8,IF($E8=15,15%*F8,0)))</f>
        <v>0</v>
      </c>
      <c r="I8" s="16">
        <f t="shared" ref="I8:I33" si="31">F8+G8</f>
        <v>0</v>
      </c>
      <c r="J8" s="295"/>
      <c r="K8" s="335">
        <f t="shared" si="7"/>
        <v>0</v>
      </c>
      <c r="L8" s="296"/>
      <c r="M8" s="15"/>
      <c r="N8" s="31">
        <f t="shared" ref="N8:N33" si="32">IF($E8=5,5%*L8,IF($E8=10,10%*L8,IF($E8=15,15%*L8,0)))</f>
        <v>0</v>
      </c>
      <c r="O8" s="16">
        <f t="shared" ref="O8:O33" si="33">L8+M8</f>
        <v>0</v>
      </c>
      <c r="P8" s="295"/>
      <c r="Q8" s="335">
        <f t="shared" si="9"/>
        <v>0</v>
      </c>
      <c r="R8" s="296"/>
      <c r="S8" s="15"/>
      <c r="T8" s="31">
        <f t="shared" ref="T8:T31" si="34">IF($E8=5,5%*R8,IF($E8=10,10%*R8,IF($E8=15,15%*R8,0)))</f>
        <v>0</v>
      </c>
      <c r="U8" s="16">
        <f t="shared" ref="U8:U31" si="35">R8+S8</f>
        <v>0</v>
      </c>
      <c r="V8" s="295"/>
      <c r="W8" s="335">
        <f t="shared" si="11"/>
        <v>0</v>
      </c>
      <c r="X8" s="296"/>
      <c r="Y8" s="15"/>
      <c r="Z8" s="31">
        <f t="shared" ref="Z8:Z34" si="36">IF($E8=5,5%*X8,IF($E8=10,10%*X8,IF($E8=15,15%*X8,0)))</f>
        <v>0</v>
      </c>
      <c r="AA8" s="16">
        <f t="shared" ref="AA8:AA34" si="37">X8+Y8</f>
        <v>0</v>
      </c>
      <c r="AB8" s="295"/>
      <c r="AC8" s="335">
        <f t="shared" si="13"/>
        <v>0</v>
      </c>
      <c r="AD8" s="296"/>
      <c r="AE8" s="15"/>
      <c r="AF8" s="31">
        <f t="shared" ref="AF8:AF32" si="38">IF($E8=5,5%*AD8,IF($E8=10,10%*AD8,IF($E8=15,15%*AD8,0)))</f>
        <v>0</v>
      </c>
      <c r="AG8" s="16">
        <f t="shared" ref="AG8:AG32" si="39">AD8+AE8</f>
        <v>0</v>
      </c>
      <c r="AH8" s="295"/>
      <c r="AI8" s="335">
        <f t="shared" si="15"/>
        <v>0</v>
      </c>
      <c r="AJ8" s="296"/>
      <c r="AK8" s="15"/>
      <c r="AL8" s="31">
        <f t="shared" ref="AL8:AL35" si="40">IF($E8=5,5%*AJ8,IF($E8=10,10%*AJ8,IF($E8=15,15%*AJ8,0)))</f>
        <v>0</v>
      </c>
      <c r="AM8" s="16">
        <f t="shared" ref="AM8:AM35" si="41">AJ8+AK8</f>
        <v>0</v>
      </c>
      <c r="AN8" s="295"/>
      <c r="AO8" s="335">
        <f t="shared" si="17"/>
        <v>0</v>
      </c>
      <c r="AP8" s="296"/>
      <c r="AQ8" s="15"/>
      <c r="AR8" s="31">
        <f t="shared" ref="AR8:AR31" si="42">IF($E8=5,5%*AP8,IF($E8=10,10%*AP8,IF($E8=15,15%*AP8,0)))</f>
        <v>0</v>
      </c>
      <c r="AS8" s="16">
        <f t="shared" ref="AS8:AS31" si="43">AP8+AQ8</f>
        <v>0</v>
      </c>
      <c r="AT8" s="295"/>
      <c r="AU8" s="335">
        <f t="shared" si="19"/>
        <v>0</v>
      </c>
      <c r="AV8" s="296"/>
      <c r="AW8" s="15"/>
      <c r="AX8" s="31">
        <f t="shared" ref="AX8:AX32" si="44">IF($E8=5,5%*AV8,IF($E8=10,10%*AV8,IF($E8=15,15%*AV8,0)))</f>
        <v>0</v>
      </c>
      <c r="AY8" s="16">
        <f t="shared" ref="AY8:AY32" si="45">AV8+AW8</f>
        <v>0</v>
      </c>
      <c r="AZ8" s="295"/>
      <c r="BA8" s="335">
        <f t="shared" si="21"/>
        <v>0</v>
      </c>
      <c r="BB8" s="296"/>
      <c r="BC8" s="15"/>
      <c r="BD8" s="31">
        <f t="shared" ref="BD8:BD33" si="46">IF($E8=5,5%*BB8,IF($E8=10,10%*BB8,IF($E8=15,15%*BB8,0)))</f>
        <v>0</v>
      </c>
      <c r="BE8" s="335">
        <f t="shared" ref="BE8:BE33" si="47">BB8+BC8</f>
        <v>0</v>
      </c>
      <c r="BF8" s="295"/>
      <c r="BG8" s="335">
        <f t="shared" si="23"/>
        <v>0</v>
      </c>
      <c r="BH8" s="296"/>
      <c r="BI8" s="15"/>
      <c r="BJ8" s="31">
        <f t="shared" ref="BJ8:BJ34" si="48">IF($E8=5,5%*BH8,IF($E8=10,10%*BH8,IF($E8=15,15%*BH8,0)))</f>
        <v>0</v>
      </c>
      <c r="BK8" s="335">
        <f t="shared" ref="BK8:BK34" si="49">BH8+BI8</f>
        <v>0</v>
      </c>
      <c r="BL8" s="295"/>
      <c r="BM8" s="335">
        <f t="shared" si="25"/>
        <v>0</v>
      </c>
      <c r="BN8" s="296"/>
      <c r="BO8" s="15"/>
      <c r="BP8" s="31">
        <f t="shared" ref="BP8:BP36" si="50">IF($E8=5,5%*BN8,IF($E8=10,10%*BN8,IF($E8=15,15%*BN8,0)))</f>
        <v>0</v>
      </c>
      <c r="BQ8" s="16">
        <f t="shared" ref="BQ8:BQ36" si="51">BN8+BO8</f>
        <v>0</v>
      </c>
      <c r="BR8" s="295"/>
      <c r="BS8" s="335">
        <f t="shared" si="27"/>
        <v>0</v>
      </c>
      <c r="BT8" s="296"/>
      <c r="BU8" s="15"/>
      <c r="BV8" s="31">
        <f t="shared" ref="BV8:BV36" si="52">IF($E8=5,5%*BT8,IF($E8=10,10%*BT8,IF($E8=15,15%*BT8,0)))</f>
        <v>0</v>
      </c>
      <c r="BW8" s="335">
        <f t="shared" ref="BW8:BW36" si="53">BT8+BU8</f>
        <v>0</v>
      </c>
      <c r="BX8" s="295"/>
      <c r="BY8" s="335">
        <f t="shared" si="29"/>
        <v>0</v>
      </c>
    </row>
    <row r="9" spans="1:77" x14ac:dyDescent="0.25">
      <c r="B9">
        <v>3</v>
      </c>
      <c r="C9" s="33"/>
      <c r="D9" s="33"/>
      <c r="E9" s="33"/>
      <c r="F9" s="14"/>
      <c r="G9" s="15"/>
      <c r="H9" s="31"/>
      <c r="I9" s="16"/>
      <c r="J9" s="295"/>
      <c r="K9" s="335"/>
      <c r="L9" s="296"/>
      <c r="M9" s="15"/>
      <c r="N9" s="31"/>
      <c r="O9" s="16"/>
      <c r="P9" s="295"/>
      <c r="Q9" s="335"/>
      <c r="R9" s="296"/>
      <c r="S9" s="15"/>
      <c r="T9" s="31"/>
      <c r="U9" s="16"/>
      <c r="V9" s="295"/>
      <c r="W9" s="335"/>
      <c r="X9" s="296"/>
      <c r="Y9" s="15"/>
      <c r="Z9" s="31"/>
      <c r="AA9" s="16"/>
      <c r="AB9" s="295"/>
      <c r="AC9" s="335"/>
      <c r="AD9" s="296"/>
      <c r="AE9" s="15"/>
      <c r="AF9" s="31"/>
      <c r="AG9" s="16"/>
      <c r="AH9" s="295"/>
      <c r="AI9" s="335"/>
      <c r="AJ9" s="296"/>
      <c r="AK9" s="15"/>
      <c r="AL9" s="31"/>
      <c r="AM9" s="16"/>
      <c r="AN9" s="295"/>
      <c r="AO9" s="335"/>
      <c r="AP9" s="296"/>
      <c r="AQ9" s="15"/>
      <c r="AR9" s="31"/>
      <c r="AS9" s="16">
        <f t="shared" si="43"/>
        <v>0</v>
      </c>
      <c r="AT9" s="295"/>
      <c r="AU9" s="335"/>
      <c r="AV9" s="296"/>
      <c r="AW9" s="15"/>
      <c r="AX9" s="31"/>
      <c r="AY9" s="16"/>
      <c r="AZ9" s="295"/>
      <c r="BA9" s="335"/>
      <c r="BB9" s="296"/>
      <c r="BC9" s="15"/>
      <c r="BD9" s="31"/>
      <c r="BE9" s="335"/>
      <c r="BF9" s="295"/>
      <c r="BG9" s="335"/>
      <c r="BH9" s="296"/>
      <c r="BI9" s="15"/>
      <c r="BJ9" s="31"/>
      <c r="BK9" s="335"/>
      <c r="BL9" s="295"/>
      <c r="BM9" s="335"/>
      <c r="BN9" s="296"/>
      <c r="BO9" s="15"/>
      <c r="BP9" s="31"/>
      <c r="BQ9" s="16"/>
      <c r="BR9" s="295"/>
      <c r="BS9" s="335"/>
      <c r="BT9" s="296"/>
      <c r="BU9" s="15"/>
      <c r="BV9" s="31"/>
      <c r="BW9" s="335"/>
      <c r="BX9" s="295"/>
      <c r="BY9" s="335"/>
    </row>
    <row r="10" spans="1:77" x14ac:dyDescent="0.25">
      <c r="B10">
        <v>4</v>
      </c>
      <c r="C10" s="33"/>
      <c r="D10" s="33"/>
      <c r="E10" s="33"/>
      <c r="F10" s="14"/>
      <c r="G10" s="15"/>
      <c r="H10" s="31">
        <f t="shared" si="30"/>
        <v>0</v>
      </c>
      <c r="I10" s="16">
        <f t="shared" si="31"/>
        <v>0</v>
      </c>
      <c r="J10" s="295"/>
      <c r="K10" s="335">
        <f t="shared" si="7"/>
        <v>0</v>
      </c>
      <c r="L10" s="296"/>
      <c r="M10" s="15"/>
      <c r="N10" s="31">
        <f t="shared" si="32"/>
        <v>0</v>
      </c>
      <c r="O10" s="16">
        <f t="shared" si="33"/>
        <v>0</v>
      </c>
      <c r="P10" s="295"/>
      <c r="Q10" s="335">
        <f t="shared" si="9"/>
        <v>0</v>
      </c>
      <c r="R10" s="296"/>
      <c r="S10" s="15"/>
      <c r="T10" s="31">
        <f t="shared" si="34"/>
        <v>0</v>
      </c>
      <c r="U10" s="16">
        <f t="shared" si="35"/>
        <v>0</v>
      </c>
      <c r="V10" s="295"/>
      <c r="W10" s="335">
        <f t="shared" si="11"/>
        <v>0</v>
      </c>
      <c r="X10" s="296"/>
      <c r="Y10" s="15"/>
      <c r="Z10" s="31">
        <f t="shared" si="36"/>
        <v>0</v>
      </c>
      <c r="AA10" s="16">
        <f t="shared" si="37"/>
        <v>0</v>
      </c>
      <c r="AB10" s="295"/>
      <c r="AC10" s="335">
        <f t="shared" si="13"/>
        <v>0</v>
      </c>
      <c r="AD10" s="296"/>
      <c r="AE10" s="15"/>
      <c r="AF10" s="31">
        <f t="shared" si="38"/>
        <v>0</v>
      </c>
      <c r="AG10" s="16">
        <f t="shared" si="39"/>
        <v>0</v>
      </c>
      <c r="AH10" s="295"/>
      <c r="AI10" s="335">
        <f t="shared" si="15"/>
        <v>0</v>
      </c>
      <c r="AJ10" s="296"/>
      <c r="AK10" s="15"/>
      <c r="AL10" s="31">
        <f t="shared" si="40"/>
        <v>0</v>
      </c>
      <c r="AM10" s="16">
        <f t="shared" si="41"/>
        <v>0</v>
      </c>
      <c r="AN10" s="295"/>
      <c r="AO10" s="335">
        <f t="shared" si="17"/>
        <v>0</v>
      </c>
      <c r="AP10" s="296"/>
      <c r="AQ10" s="15"/>
      <c r="AR10" s="31">
        <f t="shared" si="42"/>
        <v>0</v>
      </c>
      <c r="AS10" s="16">
        <f t="shared" si="43"/>
        <v>0</v>
      </c>
      <c r="AT10" s="295"/>
      <c r="AU10" s="335">
        <f t="shared" si="19"/>
        <v>0</v>
      </c>
      <c r="AV10" s="296"/>
      <c r="AW10" s="15"/>
      <c r="AX10" s="31">
        <f t="shared" si="44"/>
        <v>0</v>
      </c>
      <c r="AY10" s="16">
        <f t="shared" si="45"/>
        <v>0</v>
      </c>
      <c r="AZ10" s="295"/>
      <c r="BA10" s="335">
        <f t="shared" si="21"/>
        <v>0</v>
      </c>
      <c r="BB10" s="296"/>
      <c r="BC10" s="15"/>
      <c r="BD10" s="31">
        <f t="shared" si="46"/>
        <v>0</v>
      </c>
      <c r="BE10" s="335">
        <f t="shared" si="47"/>
        <v>0</v>
      </c>
      <c r="BF10" s="295"/>
      <c r="BG10" s="335">
        <f t="shared" si="23"/>
        <v>0</v>
      </c>
      <c r="BH10" s="296"/>
      <c r="BI10" s="15"/>
      <c r="BJ10" s="31">
        <f t="shared" si="48"/>
        <v>0</v>
      </c>
      <c r="BK10" s="335">
        <f t="shared" si="49"/>
        <v>0</v>
      </c>
      <c r="BL10" s="295"/>
      <c r="BM10" s="335">
        <f t="shared" si="25"/>
        <v>0</v>
      </c>
      <c r="BN10" s="296"/>
      <c r="BO10" s="15"/>
      <c r="BP10" s="31">
        <f t="shared" si="50"/>
        <v>0</v>
      </c>
      <c r="BQ10" s="16">
        <f t="shared" si="51"/>
        <v>0</v>
      </c>
      <c r="BR10" s="295"/>
      <c r="BS10" s="335">
        <f t="shared" si="27"/>
        <v>0</v>
      </c>
      <c r="BT10" s="296"/>
      <c r="BU10" s="15"/>
      <c r="BV10" s="31">
        <f t="shared" si="52"/>
        <v>0</v>
      </c>
      <c r="BW10" s="335">
        <f t="shared" si="53"/>
        <v>0</v>
      </c>
      <c r="BX10" s="295"/>
      <c r="BY10" s="335">
        <f t="shared" si="29"/>
        <v>0</v>
      </c>
    </row>
    <row r="11" spans="1:77" x14ac:dyDescent="0.25">
      <c r="B11">
        <v>5</v>
      </c>
      <c r="C11" s="33"/>
      <c r="D11" s="33"/>
      <c r="E11" s="33"/>
      <c r="F11" s="14"/>
      <c r="G11" s="15"/>
      <c r="H11" s="31">
        <f t="shared" si="30"/>
        <v>0</v>
      </c>
      <c r="I11" s="16">
        <f t="shared" si="31"/>
        <v>0</v>
      </c>
      <c r="J11" s="295"/>
      <c r="K11" s="335">
        <f t="shared" si="7"/>
        <v>0</v>
      </c>
      <c r="L11" s="296"/>
      <c r="M11" s="15"/>
      <c r="N11" s="31">
        <f t="shared" si="32"/>
        <v>0</v>
      </c>
      <c r="O11" s="16">
        <f t="shared" si="33"/>
        <v>0</v>
      </c>
      <c r="P11" s="295"/>
      <c r="Q11" s="335">
        <f t="shared" si="9"/>
        <v>0</v>
      </c>
      <c r="R11" s="296"/>
      <c r="S11" s="15"/>
      <c r="T11" s="31">
        <f t="shared" si="34"/>
        <v>0</v>
      </c>
      <c r="U11" s="16">
        <f t="shared" si="35"/>
        <v>0</v>
      </c>
      <c r="V11" s="295"/>
      <c r="W11" s="335">
        <f t="shared" si="11"/>
        <v>0</v>
      </c>
      <c r="X11" s="296"/>
      <c r="Y11" s="15"/>
      <c r="Z11" s="31">
        <f t="shared" si="36"/>
        <v>0</v>
      </c>
      <c r="AA11" s="16">
        <f t="shared" si="37"/>
        <v>0</v>
      </c>
      <c r="AB11" s="295"/>
      <c r="AC11" s="335">
        <f t="shared" si="13"/>
        <v>0</v>
      </c>
      <c r="AD11" s="296"/>
      <c r="AE11" s="15"/>
      <c r="AF11" s="31">
        <f t="shared" si="38"/>
        <v>0</v>
      </c>
      <c r="AG11" s="16">
        <f t="shared" si="39"/>
        <v>0</v>
      </c>
      <c r="AH11" s="295"/>
      <c r="AI11" s="335">
        <f t="shared" si="15"/>
        <v>0</v>
      </c>
      <c r="AJ11" s="296"/>
      <c r="AK11" s="15"/>
      <c r="AL11" s="31">
        <f t="shared" si="40"/>
        <v>0</v>
      </c>
      <c r="AM11" s="16">
        <f t="shared" si="41"/>
        <v>0</v>
      </c>
      <c r="AN11" s="295"/>
      <c r="AO11" s="335">
        <f t="shared" si="17"/>
        <v>0</v>
      </c>
      <c r="AP11" s="296"/>
      <c r="AQ11" s="15"/>
      <c r="AR11" s="31">
        <f t="shared" si="42"/>
        <v>0</v>
      </c>
      <c r="AS11" s="16">
        <f t="shared" si="43"/>
        <v>0</v>
      </c>
      <c r="AT11" s="295"/>
      <c r="AU11" s="335">
        <f t="shared" si="19"/>
        <v>0</v>
      </c>
      <c r="AV11" s="296"/>
      <c r="AW11" s="15"/>
      <c r="AX11" s="31">
        <f t="shared" si="44"/>
        <v>0</v>
      </c>
      <c r="AY11" s="16">
        <f t="shared" si="45"/>
        <v>0</v>
      </c>
      <c r="AZ11" s="295"/>
      <c r="BA11" s="335">
        <f t="shared" si="21"/>
        <v>0</v>
      </c>
      <c r="BB11" s="296"/>
      <c r="BC11" s="15"/>
      <c r="BD11" s="31">
        <f t="shared" si="46"/>
        <v>0</v>
      </c>
      <c r="BE11" s="335">
        <f t="shared" si="47"/>
        <v>0</v>
      </c>
      <c r="BF11" s="295"/>
      <c r="BG11" s="335">
        <f t="shared" si="23"/>
        <v>0</v>
      </c>
      <c r="BH11" s="296"/>
      <c r="BI11" s="15"/>
      <c r="BJ11" s="31">
        <f t="shared" si="48"/>
        <v>0</v>
      </c>
      <c r="BK11" s="335">
        <f t="shared" si="49"/>
        <v>0</v>
      </c>
      <c r="BL11" s="295"/>
      <c r="BM11" s="335">
        <f t="shared" si="25"/>
        <v>0</v>
      </c>
      <c r="BN11" s="296"/>
      <c r="BO11" s="15"/>
      <c r="BP11" s="31">
        <f t="shared" si="50"/>
        <v>0</v>
      </c>
      <c r="BQ11" s="16">
        <f t="shared" si="51"/>
        <v>0</v>
      </c>
      <c r="BR11" s="295"/>
      <c r="BS11" s="335">
        <f t="shared" si="27"/>
        <v>0</v>
      </c>
      <c r="BT11" s="296"/>
      <c r="BU11" s="15"/>
      <c r="BV11" s="31">
        <f t="shared" si="52"/>
        <v>0</v>
      </c>
      <c r="BW11" s="335">
        <f t="shared" si="53"/>
        <v>0</v>
      </c>
      <c r="BX11" s="295"/>
      <c r="BY11" s="335">
        <f t="shared" si="29"/>
        <v>0</v>
      </c>
    </row>
    <row r="12" spans="1:77" x14ac:dyDescent="0.25">
      <c r="B12">
        <v>6</v>
      </c>
      <c r="C12" s="294"/>
      <c r="D12" s="33"/>
      <c r="E12" s="33"/>
      <c r="F12" s="296"/>
      <c r="G12" s="15"/>
      <c r="H12" s="31">
        <f t="shared" si="30"/>
        <v>0</v>
      </c>
      <c r="I12" s="16">
        <f t="shared" si="31"/>
        <v>0</v>
      </c>
      <c r="J12" s="295"/>
      <c r="K12" s="335">
        <f t="shared" si="7"/>
        <v>0</v>
      </c>
      <c r="L12" s="296"/>
      <c r="M12" s="15"/>
      <c r="N12" s="31">
        <f t="shared" si="32"/>
        <v>0</v>
      </c>
      <c r="O12" s="16">
        <f t="shared" si="33"/>
        <v>0</v>
      </c>
      <c r="P12" s="295"/>
      <c r="Q12" s="335">
        <f t="shared" si="9"/>
        <v>0</v>
      </c>
      <c r="R12" s="296"/>
      <c r="S12" s="15"/>
      <c r="T12" s="31">
        <f t="shared" si="34"/>
        <v>0</v>
      </c>
      <c r="U12" s="16">
        <f t="shared" si="35"/>
        <v>0</v>
      </c>
      <c r="V12" s="295"/>
      <c r="W12" s="335">
        <f t="shared" si="11"/>
        <v>0</v>
      </c>
      <c r="X12" s="296"/>
      <c r="Y12" s="15"/>
      <c r="Z12" s="31">
        <f t="shared" si="36"/>
        <v>0</v>
      </c>
      <c r="AA12" s="16">
        <f t="shared" si="37"/>
        <v>0</v>
      </c>
      <c r="AB12" s="295"/>
      <c r="AC12" s="335">
        <f t="shared" si="13"/>
        <v>0</v>
      </c>
      <c r="AD12" s="296"/>
      <c r="AE12" s="15"/>
      <c r="AF12" s="31">
        <f t="shared" si="38"/>
        <v>0</v>
      </c>
      <c r="AG12" s="16">
        <f t="shared" si="39"/>
        <v>0</v>
      </c>
      <c r="AH12" s="295"/>
      <c r="AI12" s="335">
        <f t="shared" si="15"/>
        <v>0</v>
      </c>
      <c r="AJ12" s="296"/>
      <c r="AK12" s="15"/>
      <c r="AL12" s="31">
        <f t="shared" si="40"/>
        <v>0</v>
      </c>
      <c r="AM12" s="16">
        <f t="shared" si="41"/>
        <v>0</v>
      </c>
      <c r="AN12" s="295"/>
      <c r="AO12" s="335">
        <f t="shared" si="17"/>
        <v>0</v>
      </c>
      <c r="AP12" s="296"/>
      <c r="AQ12" s="15"/>
      <c r="AR12" s="31">
        <f t="shared" si="42"/>
        <v>0</v>
      </c>
      <c r="AS12" s="16">
        <f t="shared" si="43"/>
        <v>0</v>
      </c>
      <c r="AT12" s="295"/>
      <c r="AU12" s="335">
        <f t="shared" si="19"/>
        <v>0</v>
      </c>
      <c r="AV12" s="296"/>
      <c r="AW12" s="15"/>
      <c r="AX12" s="31">
        <f t="shared" si="44"/>
        <v>0</v>
      </c>
      <c r="AY12" s="16">
        <f t="shared" si="45"/>
        <v>0</v>
      </c>
      <c r="AZ12" s="295"/>
      <c r="BA12" s="335">
        <f t="shared" si="21"/>
        <v>0</v>
      </c>
      <c r="BB12" s="296"/>
      <c r="BC12" s="15"/>
      <c r="BD12" s="31">
        <f t="shared" si="46"/>
        <v>0</v>
      </c>
      <c r="BE12" s="335">
        <f t="shared" si="47"/>
        <v>0</v>
      </c>
      <c r="BF12" s="295"/>
      <c r="BG12" s="335">
        <f t="shared" si="23"/>
        <v>0</v>
      </c>
      <c r="BH12" s="296"/>
      <c r="BI12" s="15"/>
      <c r="BJ12" s="31">
        <f t="shared" si="48"/>
        <v>0</v>
      </c>
      <c r="BK12" s="335">
        <f t="shared" si="49"/>
        <v>0</v>
      </c>
      <c r="BL12" s="295"/>
      <c r="BM12" s="335">
        <f t="shared" si="25"/>
        <v>0</v>
      </c>
      <c r="BN12" s="296"/>
      <c r="BO12" s="15"/>
      <c r="BP12" s="31">
        <f t="shared" si="50"/>
        <v>0</v>
      </c>
      <c r="BQ12" s="16">
        <f t="shared" si="51"/>
        <v>0</v>
      </c>
      <c r="BR12" s="295"/>
      <c r="BS12" s="335">
        <f t="shared" si="27"/>
        <v>0</v>
      </c>
      <c r="BT12" s="296"/>
      <c r="BU12" s="15"/>
      <c r="BV12" s="31">
        <f t="shared" si="52"/>
        <v>0</v>
      </c>
      <c r="BW12" s="335">
        <f t="shared" si="53"/>
        <v>0</v>
      </c>
      <c r="BX12" s="295"/>
      <c r="BY12" s="335">
        <f t="shared" si="29"/>
        <v>0</v>
      </c>
    </row>
    <row r="13" spans="1:77" x14ac:dyDescent="0.25">
      <c r="B13">
        <v>7</v>
      </c>
      <c r="C13" s="294"/>
      <c r="D13" s="33"/>
      <c r="E13" s="33"/>
      <c r="F13" s="296"/>
      <c r="G13" s="15"/>
      <c r="H13" s="31">
        <f t="shared" si="30"/>
        <v>0</v>
      </c>
      <c r="I13" s="16">
        <f t="shared" si="31"/>
        <v>0</v>
      </c>
      <c r="J13" s="295"/>
      <c r="K13" s="335">
        <f t="shared" si="7"/>
        <v>0</v>
      </c>
      <c r="L13" s="296"/>
      <c r="M13" s="15"/>
      <c r="N13" s="31">
        <f t="shared" si="32"/>
        <v>0</v>
      </c>
      <c r="O13" s="16">
        <f t="shared" si="33"/>
        <v>0</v>
      </c>
      <c r="P13" s="295"/>
      <c r="Q13" s="335">
        <f t="shared" si="9"/>
        <v>0</v>
      </c>
      <c r="R13" s="296"/>
      <c r="S13" s="15"/>
      <c r="T13" s="31">
        <f t="shared" si="34"/>
        <v>0</v>
      </c>
      <c r="U13" s="16">
        <f t="shared" si="35"/>
        <v>0</v>
      </c>
      <c r="V13" s="295"/>
      <c r="W13" s="335">
        <f t="shared" si="11"/>
        <v>0</v>
      </c>
      <c r="X13" s="296"/>
      <c r="Y13" s="15"/>
      <c r="Z13" s="31">
        <f t="shared" si="36"/>
        <v>0</v>
      </c>
      <c r="AA13" s="16">
        <f t="shared" si="37"/>
        <v>0</v>
      </c>
      <c r="AB13" s="295"/>
      <c r="AC13" s="335">
        <f t="shared" si="13"/>
        <v>0</v>
      </c>
      <c r="AD13" s="296"/>
      <c r="AE13" s="15"/>
      <c r="AF13" s="31">
        <f t="shared" si="38"/>
        <v>0</v>
      </c>
      <c r="AG13" s="16">
        <f t="shared" si="39"/>
        <v>0</v>
      </c>
      <c r="AH13" s="295"/>
      <c r="AI13" s="335">
        <f t="shared" si="15"/>
        <v>0</v>
      </c>
      <c r="AJ13" s="296"/>
      <c r="AK13" s="15"/>
      <c r="AL13" s="31">
        <f t="shared" si="40"/>
        <v>0</v>
      </c>
      <c r="AM13" s="16">
        <f t="shared" si="41"/>
        <v>0</v>
      </c>
      <c r="AN13" s="295"/>
      <c r="AO13" s="335">
        <f t="shared" si="17"/>
        <v>0</v>
      </c>
      <c r="AP13" s="296"/>
      <c r="AQ13" s="15"/>
      <c r="AR13" s="31">
        <f t="shared" si="42"/>
        <v>0</v>
      </c>
      <c r="AS13" s="16">
        <f t="shared" si="43"/>
        <v>0</v>
      </c>
      <c r="AT13" s="295"/>
      <c r="AU13" s="335">
        <f t="shared" si="19"/>
        <v>0</v>
      </c>
      <c r="AV13" s="296"/>
      <c r="AW13" s="15"/>
      <c r="AX13" s="31">
        <f t="shared" si="44"/>
        <v>0</v>
      </c>
      <c r="AY13" s="16">
        <f t="shared" si="45"/>
        <v>0</v>
      </c>
      <c r="AZ13" s="295"/>
      <c r="BA13" s="335">
        <f t="shared" si="21"/>
        <v>0</v>
      </c>
      <c r="BB13" s="296"/>
      <c r="BC13" s="15"/>
      <c r="BD13" s="31">
        <f t="shared" si="46"/>
        <v>0</v>
      </c>
      <c r="BE13" s="335">
        <f t="shared" si="47"/>
        <v>0</v>
      </c>
      <c r="BF13" s="295"/>
      <c r="BG13" s="335">
        <f t="shared" si="23"/>
        <v>0</v>
      </c>
      <c r="BH13" s="296"/>
      <c r="BI13" s="15"/>
      <c r="BJ13" s="31">
        <f t="shared" si="48"/>
        <v>0</v>
      </c>
      <c r="BK13" s="335">
        <f t="shared" si="49"/>
        <v>0</v>
      </c>
      <c r="BL13" s="295"/>
      <c r="BM13" s="335">
        <f t="shared" si="25"/>
        <v>0</v>
      </c>
      <c r="BN13" s="296"/>
      <c r="BO13" s="15"/>
      <c r="BP13" s="31">
        <f t="shared" si="50"/>
        <v>0</v>
      </c>
      <c r="BQ13" s="16">
        <f t="shared" si="51"/>
        <v>0</v>
      </c>
      <c r="BR13" s="295"/>
      <c r="BS13" s="335">
        <f t="shared" si="27"/>
        <v>0</v>
      </c>
      <c r="BT13" s="296"/>
      <c r="BU13" s="15"/>
      <c r="BV13" s="31">
        <f t="shared" si="52"/>
        <v>0</v>
      </c>
      <c r="BW13" s="335">
        <f t="shared" si="53"/>
        <v>0</v>
      </c>
      <c r="BX13" s="295"/>
      <c r="BY13" s="335">
        <f t="shared" si="29"/>
        <v>0</v>
      </c>
    </row>
    <row r="14" spans="1:77" x14ac:dyDescent="0.25">
      <c r="B14">
        <v>8</v>
      </c>
      <c r="C14" s="294"/>
      <c r="D14" s="33"/>
      <c r="E14" s="33"/>
      <c r="F14" s="296"/>
      <c r="G14" s="15"/>
      <c r="H14" s="31">
        <f t="shared" si="30"/>
        <v>0</v>
      </c>
      <c r="I14" s="16">
        <f t="shared" si="31"/>
        <v>0</v>
      </c>
      <c r="J14" s="295"/>
      <c r="K14" s="335">
        <f t="shared" si="7"/>
        <v>0</v>
      </c>
      <c r="L14" s="296"/>
      <c r="M14" s="15"/>
      <c r="N14" s="31">
        <f t="shared" si="32"/>
        <v>0</v>
      </c>
      <c r="O14" s="16">
        <f t="shared" si="33"/>
        <v>0</v>
      </c>
      <c r="P14" s="295"/>
      <c r="Q14" s="335">
        <f t="shared" si="9"/>
        <v>0</v>
      </c>
      <c r="R14" s="296"/>
      <c r="S14" s="15"/>
      <c r="T14" s="31">
        <f t="shared" si="34"/>
        <v>0</v>
      </c>
      <c r="U14" s="16">
        <f t="shared" si="35"/>
        <v>0</v>
      </c>
      <c r="V14" s="295"/>
      <c r="W14" s="335">
        <f t="shared" si="11"/>
        <v>0</v>
      </c>
      <c r="X14" s="296"/>
      <c r="Y14" s="15"/>
      <c r="Z14" s="31">
        <f t="shared" si="36"/>
        <v>0</v>
      </c>
      <c r="AA14" s="16">
        <f t="shared" si="37"/>
        <v>0</v>
      </c>
      <c r="AB14" s="295"/>
      <c r="AC14" s="335">
        <f t="shared" si="13"/>
        <v>0</v>
      </c>
      <c r="AD14" s="296"/>
      <c r="AE14" s="15"/>
      <c r="AF14" s="31">
        <f t="shared" si="38"/>
        <v>0</v>
      </c>
      <c r="AG14" s="16">
        <f t="shared" si="39"/>
        <v>0</v>
      </c>
      <c r="AH14" s="295"/>
      <c r="AI14" s="335">
        <f t="shared" si="15"/>
        <v>0</v>
      </c>
      <c r="AJ14" s="296"/>
      <c r="AK14" s="15"/>
      <c r="AL14" s="31">
        <f t="shared" si="40"/>
        <v>0</v>
      </c>
      <c r="AM14" s="16">
        <f t="shared" si="41"/>
        <v>0</v>
      </c>
      <c r="AN14" s="295"/>
      <c r="AO14" s="335">
        <f t="shared" si="17"/>
        <v>0</v>
      </c>
      <c r="AP14" s="296"/>
      <c r="AQ14" s="15"/>
      <c r="AR14" s="31">
        <f t="shared" si="42"/>
        <v>0</v>
      </c>
      <c r="AS14" s="16">
        <f t="shared" si="43"/>
        <v>0</v>
      </c>
      <c r="AT14" s="295"/>
      <c r="AU14" s="335">
        <f t="shared" si="19"/>
        <v>0</v>
      </c>
      <c r="AV14" s="296"/>
      <c r="AW14" s="15"/>
      <c r="AX14" s="31">
        <f t="shared" si="44"/>
        <v>0</v>
      </c>
      <c r="AY14" s="16">
        <f t="shared" si="45"/>
        <v>0</v>
      </c>
      <c r="AZ14" s="295"/>
      <c r="BA14" s="335">
        <f t="shared" si="21"/>
        <v>0</v>
      </c>
      <c r="BB14" s="296"/>
      <c r="BC14" s="15"/>
      <c r="BD14" s="31">
        <f t="shared" si="46"/>
        <v>0</v>
      </c>
      <c r="BE14" s="335">
        <f t="shared" si="47"/>
        <v>0</v>
      </c>
      <c r="BF14" s="295"/>
      <c r="BG14" s="335">
        <f t="shared" si="23"/>
        <v>0</v>
      </c>
      <c r="BH14" s="296"/>
      <c r="BI14" s="15"/>
      <c r="BJ14" s="31">
        <f t="shared" si="48"/>
        <v>0</v>
      </c>
      <c r="BK14" s="335">
        <f t="shared" si="49"/>
        <v>0</v>
      </c>
      <c r="BL14" s="295"/>
      <c r="BM14" s="335">
        <f t="shared" si="25"/>
        <v>0</v>
      </c>
      <c r="BN14" s="296"/>
      <c r="BO14" s="15"/>
      <c r="BP14" s="31">
        <f t="shared" si="50"/>
        <v>0</v>
      </c>
      <c r="BQ14" s="16">
        <f t="shared" si="51"/>
        <v>0</v>
      </c>
      <c r="BR14" s="295"/>
      <c r="BS14" s="335">
        <f t="shared" si="27"/>
        <v>0</v>
      </c>
      <c r="BT14" s="296"/>
      <c r="BU14" s="15"/>
      <c r="BV14" s="31">
        <f t="shared" si="52"/>
        <v>0</v>
      </c>
      <c r="BW14" s="335">
        <f t="shared" si="53"/>
        <v>0</v>
      </c>
      <c r="BX14" s="295"/>
      <c r="BY14" s="335">
        <f t="shared" si="29"/>
        <v>0</v>
      </c>
    </row>
    <row r="15" spans="1:77" x14ac:dyDescent="0.25">
      <c r="B15">
        <v>9</v>
      </c>
      <c r="C15" s="33"/>
      <c r="D15" s="33"/>
      <c r="E15" s="33"/>
      <c r="F15" s="14"/>
      <c r="G15" s="15"/>
      <c r="H15" s="31">
        <f t="shared" si="30"/>
        <v>0</v>
      </c>
      <c r="I15" s="16">
        <f t="shared" si="31"/>
        <v>0</v>
      </c>
      <c r="J15" s="295"/>
      <c r="K15" s="335">
        <f t="shared" si="7"/>
        <v>0</v>
      </c>
      <c r="L15" s="296"/>
      <c r="M15" s="15"/>
      <c r="N15" s="31">
        <f t="shared" si="32"/>
        <v>0</v>
      </c>
      <c r="O15" s="16">
        <f t="shared" si="33"/>
        <v>0</v>
      </c>
      <c r="P15" s="295"/>
      <c r="Q15" s="335">
        <f t="shared" si="9"/>
        <v>0</v>
      </c>
      <c r="R15" s="296"/>
      <c r="S15" s="15"/>
      <c r="T15" s="31">
        <f t="shared" si="34"/>
        <v>0</v>
      </c>
      <c r="U15" s="16">
        <f t="shared" si="35"/>
        <v>0</v>
      </c>
      <c r="V15" s="295"/>
      <c r="W15" s="335">
        <f t="shared" si="11"/>
        <v>0</v>
      </c>
      <c r="X15" s="296"/>
      <c r="Y15" s="15"/>
      <c r="Z15" s="31">
        <f t="shared" si="36"/>
        <v>0</v>
      </c>
      <c r="AA15" s="16">
        <f t="shared" si="37"/>
        <v>0</v>
      </c>
      <c r="AB15" s="295"/>
      <c r="AC15" s="335">
        <f t="shared" si="13"/>
        <v>0</v>
      </c>
      <c r="AD15" s="296"/>
      <c r="AE15" s="15"/>
      <c r="AF15" s="31">
        <f t="shared" si="38"/>
        <v>0</v>
      </c>
      <c r="AG15" s="16">
        <f t="shared" si="39"/>
        <v>0</v>
      </c>
      <c r="AH15" s="295"/>
      <c r="AI15" s="335">
        <f t="shared" si="15"/>
        <v>0</v>
      </c>
      <c r="AJ15" s="296"/>
      <c r="AK15" s="15"/>
      <c r="AL15" s="31">
        <f t="shared" si="40"/>
        <v>0</v>
      </c>
      <c r="AM15" s="16">
        <f t="shared" si="41"/>
        <v>0</v>
      </c>
      <c r="AN15" s="295"/>
      <c r="AO15" s="335">
        <f t="shared" si="17"/>
        <v>0</v>
      </c>
      <c r="AP15" s="296"/>
      <c r="AQ15" s="15"/>
      <c r="AR15" s="31">
        <f t="shared" si="42"/>
        <v>0</v>
      </c>
      <c r="AS15" s="16">
        <f t="shared" si="43"/>
        <v>0</v>
      </c>
      <c r="AT15" s="295"/>
      <c r="AU15" s="335">
        <f t="shared" si="19"/>
        <v>0</v>
      </c>
      <c r="AV15" s="296"/>
      <c r="AW15" s="15"/>
      <c r="AX15" s="31">
        <f t="shared" si="44"/>
        <v>0</v>
      </c>
      <c r="AY15" s="16">
        <f t="shared" si="45"/>
        <v>0</v>
      </c>
      <c r="AZ15" s="295"/>
      <c r="BA15" s="335">
        <f t="shared" si="21"/>
        <v>0</v>
      </c>
      <c r="BB15" s="296"/>
      <c r="BC15" s="15"/>
      <c r="BD15" s="31">
        <f t="shared" si="46"/>
        <v>0</v>
      </c>
      <c r="BE15" s="335">
        <f t="shared" si="47"/>
        <v>0</v>
      </c>
      <c r="BF15" s="295"/>
      <c r="BG15" s="335">
        <f t="shared" si="23"/>
        <v>0</v>
      </c>
      <c r="BH15" s="296"/>
      <c r="BI15" s="15"/>
      <c r="BJ15" s="31">
        <f t="shared" si="48"/>
        <v>0</v>
      </c>
      <c r="BK15" s="335">
        <f t="shared" si="49"/>
        <v>0</v>
      </c>
      <c r="BL15" s="295"/>
      <c r="BM15" s="335">
        <f t="shared" si="25"/>
        <v>0</v>
      </c>
      <c r="BN15" s="296"/>
      <c r="BO15" s="15"/>
      <c r="BP15" s="31">
        <f t="shared" si="50"/>
        <v>0</v>
      </c>
      <c r="BQ15" s="16">
        <f t="shared" si="51"/>
        <v>0</v>
      </c>
      <c r="BR15" s="295"/>
      <c r="BS15" s="335">
        <f t="shared" si="27"/>
        <v>0</v>
      </c>
      <c r="BT15" s="296"/>
      <c r="BU15" s="15"/>
      <c r="BV15" s="31">
        <f t="shared" si="52"/>
        <v>0</v>
      </c>
      <c r="BW15" s="335">
        <f t="shared" si="53"/>
        <v>0</v>
      </c>
      <c r="BX15" s="295"/>
      <c r="BY15" s="335">
        <f t="shared" si="29"/>
        <v>0</v>
      </c>
    </row>
    <row r="16" spans="1:77" x14ac:dyDescent="0.25">
      <c r="B16">
        <v>10</v>
      </c>
      <c r="C16" s="33"/>
      <c r="D16" s="33"/>
      <c r="E16" s="33"/>
      <c r="F16" s="14"/>
      <c r="G16" s="15"/>
      <c r="H16" s="31">
        <f t="shared" si="30"/>
        <v>0</v>
      </c>
      <c r="I16" s="16">
        <f t="shared" si="31"/>
        <v>0</v>
      </c>
      <c r="J16" s="295"/>
      <c r="K16" s="335">
        <f t="shared" si="7"/>
        <v>0</v>
      </c>
      <c r="L16" s="296"/>
      <c r="M16" s="15"/>
      <c r="N16" s="31">
        <f t="shared" si="32"/>
        <v>0</v>
      </c>
      <c r="O16" s="16">
        <f t="shared" si="33"/>
        <v>0</v>
      </c>
      <c r="P16" s="295"/>
      <c r="Q16" s="335">
        <f t="shared" si="9"/>
        <v>0</v>
      </c>
      <c r="R16" s="296"/>
      <c r="S16" s="15"/>
      <c r="T16" s="31">
        <f t="shared" si="34"/>
        <v>0</v>
      </c>
      <c r="U16" s="16">
        <f t="shared" si="35"/>
        <v>0</v>
      </c>
      <c r="V16" s="295"/>
      <c r="W16" s="335">
        <f t="shared" si="11"/>
        <v>0</v>
      </c>
      <c r="X16" s="296"/>
      <c r="Y16" s="15"/>
      <c r="Z16" s="31">
        <f t="shared" si="36"/>
        <v>0</v>
      </c>
      <c r="AA16" s="16">
        <f t="shared" si="37"/>
        <v>0</v>
      </c>
      <c r="AB16" s="295"/>
      <c r="AC16" s="335">
        <f t="shared" si="13"/>
        <v>0</v>
      </c>
      <c r="AD16" s="296"/>
      <c r="AE16" s="15"/>
      <c r="AF16" s="31">
        <f t="shared" si="38"/>
        <v>0</v>
      </c>
      <c r="AG16" s="16">
        <f t="shared" si="39"/>
        <v>0</v>
      </c>
      <c r="AH16" s="295"/>
      <c r="AI16" s="335">
        <f t="shared" si="15"/>
        <v>0</v>
      </c>
      <c r="AJ16" s="296"/>
      <c r="AK16" s="15"/>
      <c r="AL16" s="31">
        <f t="shared" si="40"/>
        <v>0</v>
      </c>
      <c r="AM16" s="16">
        <f t="shared" si="41"/>
        <v>0</v>
      </c>
      <c r="AN16" s="295"/>
      <c r="AO16" s="335">
        <f t="shared" si="17"/>
        <v>0</v>
      </c>
      <c r="AP16" s="296"/>
      <c r="AQ16" s="15"/>
      <c r="AR16" s="31">
        <f t="shared" si="42"/>
        <v>0</v>
      </c>
      <c r="AS16" s="16">
        <f t="shared" si="43"/>
        <v>0</v>
      </c>
      <c r="AT16" s="295"/>
      <c r="AU16" s="335">
        <f t="shared" si="19"/>
        <v>0</v>
      </c>
      <c r="AV16" s="296"/>
      <c r="AW16" s="15"/>
      <c r="AX16" s="31">
        <f t="shared" si="44"/>
        <v>0</v>
      </c>
      <c r="AY16" s="16">
        <f t="shared" si="45"/>
        <v>0</v>
      </c>
      <c r="AZ16" s="295"/>
      <c r="BA16" s="335">
        <f t="shared" si="21"/>
        <v>0</v>
      </c>
      <c r="BB16" s="296"/>
      <c r="BC16" s="15"/>
      <c r="BD16" s="31">
        <f t="shared" si="46"/>
        <v>0</v>
      </c>
      <c r="BE16" s="335">
        <f t="shared" si="47"/>
        <v>0</v>
      </c>
      <c r="BF16" s="295"/>
      <c r="BG16" s="335">
        <f t="shared" si="23"/>
        <v>0</v>
      </c>
      <c r="BH16" s="296"/>
      <c r="BI16" s="15"/>
      <c r="BJ16" s="31">
        <f t="shared" si="48"/>
        <v>0</v>
      </c>
      <c r="BK16" s="335">
        <f t="shared" si="49"/>
        <v>0</v>
      </c>
      <c r="BL16" s="295"/>
      <c r="BM16" s="335">
        <f t="shared" si="25"/>
        <v>0</v>
      </c>
      <c r="BN16" s="296"/>
      <c r="BO16" s="15"/>
      <c r="BP16" s="31">
        <f t="shared" si="50"/>
        <v>0</v>
      </c>
      <c r="BQ16" s="16">
        <f t="shared" si="51"/>
        <v>0</v>
      </c>
      <c r="BR16" s="295"/>
      <c r="BS16" s="335">
        <f t="shared" si="27"/>
        <v>0</v>
      </c>
      <c r="BT16" s="296"/>
      <c r="BU16" s="15"/>
      <c r="BV16" s="31">
        <f t="shared" si="52"/>
        <v>0</v>
      </c>
      <c r="BW16" s="335">
        <f t="shared" si="53"/>
        <v>0</v>
      </c>
      <c r="BX16" s="295"/>
      <c r="BY16" s="335">
        <f t="shared" si="29"/>
        <v>0</v>
      </c>
    </row>
    <row r="17" spans="2:77" x14ac:dyDescent="0.25">
      <c r="B17">
        <v>11</v>
      </c>
      <c r="C17" s="33"/>
      <c r="D17" s="33"/>
      <c r="E17" s="33"/>
      <c r="F17" s="14"/>
      <c r="G17" s="15"/>
      <c r="H17" s="31">
        <f t="shared" si="30"/>
        <v>0</v>
      </c>
      <c r="I17" s="16">
        <f t="shared" si="31"/>
        <v>0</v>
      </c>
      <c r="J17" s="295"/>
      <c r="K17" s="335">
        <f t="shared" si="7"/>
        <v>0</v>
      </c>
      <c r="L17" s="296"/>
      <c r="M17" s="15"/>
      <c r="N17" s="31">
        <f t="shared" si="32"/>
        <v>0</v>
      </c>
      <c r="O17" s="16">
        <f t="shared" si="33"/>
        <v>0</v>
      </c>
      <c r="P17" s="295"/>
      <c r="Q17" s="335">
        <f t="shared" si="9"/>
        <v>0</v>
      </c>
      <c r="R17" s="296"/>
      <c r="S17" s="15"/>
      <c r="T17" s="31">
        <f t="shared" si="34"/>
        <v>0</v>
      </c>
      <c r="U17" s="16">
        <f t="shared" si="35"/>
        <v>0</v>
      </c>
      <c r="V17" s="295"/>
      <c r="W17" s="335">
        <f t="shared" si="11"/>
        <v>0</v>
      </c>
      <c r="X17" s="296"/>
      <c r="Y17" s="15"/>
      <c r="Z17" s="31">
        <f t="shared" si="36"/>
        <v>0</v>
      </c>
      <c r="AA17" s="16">
        <f t="shared" si="37"/>
        <v>0</v>
      </c>
      <c r="AB17" s="295"/>
      <c r="AC17" s="335">
        <f t="shared" si="13"/>
        <v>0</v>
      </c>
      <c r="AD17" s="296"/>
      <c r="AE17" s="15"/>
      <c r="AF17" s="31">
        <f t="shared" si="38"/>
        <v>0</v>
      </c>
      <c r="AG17" s="16">
        <f t="shared" si="39"/>
        <v>0</v>
      </c>
      <c r="AH17" s="295"/>
      <c r="AI17" s="335">
        <f t="shared" si="15"/>
        <v>0</v>
      </c>
      <c r="AJ17" s="296"/>
      <c r="AK17" s="15"/>
      <c r="AL17" s="31">
        <f t="shared" si="40"/>
        <v>0</v>
      </c>
      <c r="AM17" s="16">
        <f t="shared" si="41"/>
        <v>0</v>
      </c>
      <c r="AN17" s="295"/>
      <c r="AO17" s="335">
        <f t="shared" si="17"/>
        <v>0</v>
      </c>
      <c r="AP17" s="296"/>
      <c r="AQ17" s="15"/>
      <c r="AR17" s="31">
        <f t="shared" si="42"/>
        <v>0</v>
      </c>
      <c r="AS17" s="16">
        <f t="shared" si="43"/>
        <v>0</v>
      </c>
      <c r="AT17" s="295"/>
      <c r="AU17" s="335">
        <f t="shared" si="19"/>
        <v>0</v>
      </c>
      <c r="AV17" s="296"/>
      <c r="AW17" s="15"/>
      <c r="AX17" s="31">
        <f t="shared" si="44"/>
        <v>0</v>
      </c>
      <c r="AY17" s="16">
        <f t="shared" si="45"/>
        <v>0</v>
      </c>
      <c r="AZ17" s="295"/>
      <c r="BA17" s="335">
        <f t="shared" si="21"/>
        <v>0</v>
      </c>
      <c r="BB17" s="296"/>
      <c r="BC17" s="15"/>
      <c r="BD17" s="31">
        <f t="shared" si="46"/>
        <v>0</v>
      </c>
      <c r="BE17" s="335">
        <f t="shared" si="47"/>
        <v>0</v>
      </c>
      <c r="BF17" s="295"/>
      <c r="BG17" s="335">
        <f t="shared" si="23"/>
        <v>0</v>
      </c>
      <c r="BH17" s="296"/>
      <c r="BI17" s="15"/>
      <c r="BJ17" s="31">
        <f t="shared" si="48"/>
        <v>0</v>
      </c>
      <c r="BK17" s="335">
        <f t="shared" si="49"/>
        <v>0</v>
      </c>
      <c r="BL17" s="295"/>
      <c r="BM17" s="335">
        <f t="shared" si="25"/>
        <v>0</v>
      </c>
      <c r="BN17" s="296"/>
      <c r="BO17" s="15"/>
      <c r="BP17" s="31">
        <f t="shared" si="50"/>
        <v>0</v>
      </c>
      <c r="BQ17" s="16">
        <f t="shared" si="51"/>
        <v>0</v>
      </c>
      <c r="BR17" s="295"/>
      <c r="BS17" s="335">
        <f t="shared" si="27"/>
        <v>0</v>
      </c>
      <c r="BT17" s="296"/>
      <c r="BU17" s="15"/>
      <c r="BV17" s="31">
        <f t="shared" si="52"/>
        <v>0</v>
      </c>
      <c r="BW17" s="335">
        <f t="shared" si="53"/>
        <v>0</v>
      </c>
      <c r="BX17" s="295"/>
      <c r="BY17" s="335">
        <f t="shared" si="29"/>
        <v>0</v>
      </c>
    </row>
    <row r="18" spans="2:77" x14ac:dyDescent="0.25">
      <c r="B18">
        <v>12</v>
      </c>
      <c r="C18" s="33"/>
      <c r="D18" s="33"/>
      <c r="E18" s="33"/>
      <c r="F18" s="14"/>
      <c r="G18" s="15"/>
      <c r="H18" s="31">
        <f t="shared" si="30"/>
        <v>0</v>
      </c>
      <c r="I18" s="16">
        <f t="shared" si="31"/>
        <v>0</v>
      </c>
      <c r="J18" s="295"/>
      <c r="K18" s="335">
        <f t="shared" si="7"/>
        <v>0</v>
      </c>
      <c r="L18" s="296"/>
      <c r="M18" s="15"/>
      <c r="N18" s="31">
        <f t="shared" si="32"/>
        <v>0</v>
      </c>
      <c r="O18" s="16">
        <f t="shared" si="33"/>
        <v>0</v>
      </c>
      <c r="P18" s="295"/>
      <c r="Q18" s="335">
        <f t="shared" si="9"/>
        <v>0</v>
      </c>
      <c r="R18" s="296"/>
      <c r="S18" s="15"/>
      <c r="T18" s="31">
        <f t="shared" si="34"/>
        <v>0</v>
      </c>
      <c r="U18" s="16">
        <f t="shared" si="35"/>
        <v>0</v>
      </c>
      <c r="V18" s="295"/>
      <c r="W18" s="335">
        <f t="shared" si="11"/>
        <v>0</v>
      </c>
      <c r="X18" s="296"/>
      <c r="Y18" s="15"/>
      <c r="Z18" s="31">
        <f t="shared" si="36"/>
        <v>0</v>
      </c>
      <c r="AA18" s="16">
        <f t="shared" si="37"/>
        <v>0</v>
      </c>
      <c r="AB18" s="295"/>
      <c r="AC18" s="335">
        <f t="shared" si="13"/>
        <v>0</v>
      </c>
      <c r="AD18" s="296"/>
      <c r="AE18" s="15"/>
      <c r="AF18" s="31">
        <f t="shared" si="38"/>
        <v>0</v>
      </c>
      <c r="AG18" s="16">
        <f t="shared" si="39"/>
        <v>0</v>
      </c>
      <c r="AH18" s="295"/>
      <c r="AI18" s="335">
        <f t="shared" si="15"/>
        <v>0</v>
      </c>
      <c r="AJ18" s="296"/>
      <c r="AK18" s="15"/>
      <c r="AL18" s="31">
        <f t="shared" si="40"/>
        <v>0</v>
      </c>
      <c r="AM18" s="16">
        <f t="shared" si="41"/>
        <v>0</v>
      </c>
      <c r="AN18" s="295"/>
      <c r="AO18" s="335">
        <f t="shared" si="17"/>
        <v>0</v>
      </c>
      <c r="AP18" s="296"/>
      <c r="AQ18" s="15"/>
      <c r="AR18" s="31">
        <f t="shared" si="42"/>
        <v>0</v>
      </c>
      <c r="AS18" s="16">
        <f t="shared" si="43"/>
        <v>0</v>
      </c>
      <c r="AT18" s="295"/>
      <c r="AU18" s="335">
        <f t="shared" si="19"/>
        <v>0</v>
      </c>
      <c r="AV18" s="296"/>
      <c r="AW18" s="15"/>
      <c r="AX18" s="31">
        <f t="shared" si="44"/>
        <v>0</v>
      </c>
      <c r="AY18" s="16">
        <f t="shared" si="45"/>
        <v>0</v>
      </c>
      <c r="AZ18" s="295"/>
      <c r="BA18" s="335">
        <f t="shared" si="21"/>
        <v>0</v>
      </c>
      <c r="BB18" s="296"/>
      <c r="BC18" s="15"/>
      <c r="BD18" s="31">
        <f t="shared" si="46"/>
        <v>0</v>
      </c>
      <c r="BE18" s="335">
        <f t="shared" si="47"/>
        <v>0</v>
      </c>
      <c r="BF18" s="295"/>
      <c r="BG18" s="335">
        <f t="shared" si="23"/>
        <v>0</v>
      </c>
      <c r="BH18" s="296"/>
      <c r="BI18" s="15"/>
      <c r="BJ18" s="31">
        <f t="shared" si="48"/>
        <v>0</v>
      </c>
      <c r="BK18" s="335">
        <f t="shared" si="49"/>
        <v>0</v>
      </c>
      <c r="BL18" s="295"/>
      <c r="BM18" s="335">
        <f t="shared" si="25"/>
        <v>0</v>
      </c>
      <c r="BN18" s="296"/>
      <c r="BO18" s="15"/>
      <c r="BP18" s="31">
        <f t="shared" si="50"/>
        <v>0</v>
      </c>
      <c r="BQ18" s="16">
        <f t="shared" si="51"/>
        <v>0</v>
      </c>
      <c r="BR18" s="295"/>
      <c r="BS18" s="335">
        <f t="shared" si="27"/>
        <v>0</v>
      </c>
      <c r="BT18" s="296"/>
      <c r="BU18" s="15"/>
      <c r="BV18" s="31">
        <f t="shared" si="52"/>
        <v>0</v>
      </c>
      <c r="BW18" s="335">
        <f t="shared" si="53"/>
        <v>0</v>
      </c>
      <c r="BX18" s="295"/>
      <c r="BY18" s="335">
        <f t="shared" si="29"/>
        <v>0</v>
      </c>
    </row>
    <row r="19" spans="2:77" x14ac:dyDescent="0.25">
      <c r="B19">
        <v>13</v>
      </c>
      <c r="C19" s="294"/>
      <c r="D19" s="33"/>
      <c r="E19" s="33"/>
      <c r="F19" s="14"/>
      <c r="G19" s="15"/>
      <c r="H19" s="31">
        <f t="shared" si="30"/>
        <v>0</v>
      </c>
      <c r="I19" s="16">
        <f t="shared" si="31"/>
        <v>0</v>
      </c>
      <c r="J19" s="295"/>
      <c r="K19" s="335">
        <f t="shared" si="7"/>
        <v>0</v>
      </c>
      <c r="L19" s="296"/>
      <c r="M19" s="15"/>
      <c r="N19" s="31">
        <f t="shared" si="32"/>
        <v>0</v>
      </c>
      <c r="O19" s="16">
        <f t="shared" si="33"/>
        <v>0</v>
      </c>
      <c r="P19" s="295"/>
      <c r="Q19" s="335">
        <f t="shared" si="9"/>
        <v>0</v>
      </c>
      <c r="R19" s="296"/>
      <c r="S19" s="15"/>
      <c r="T19" s="31">
        <f t="shared" si="34"/>
        <v>0</v>
      </c>
      <c r="U19" s="16">
        <f t="shared" si="35"/>
        <v>0</v>
      </c>
      <c r="V19" s="295"/>
      <c r="W19" s="335">
        <f t="shared" si="11"/>
        <v>0</v>
      </c>
      <c r="X19" s="296"/>
      <c r="Y19" s="15"/>
      <c r="Z19" s="31">
        <f t="shared" si="36"/>
        <v>0</v>
      </c>
      <c r="AA19" s="16">
        <f t="shared" si="37"/>
        <v>0</v>
      </c>
      <c r="AB19" s="295"/>
      <c r="AC19" s="335">
        <f t="shared" si="13"/>
        <v>0</v>
      </c>
      <c r="AD19" s="296"/>
      <c r="AE19" s="15"/>
      <c r="AF19" s="31">
        <f t="shared" si="38"/>
        <v>0</v>
      </c>
      <c r="AG19" s="16">
        <f t="shared" si="39"/>
        <v>0</v>
      </c>
      <c r="AH19" s="295"/>
      <c r="AI19" s="335">
        <f t="shared" si="15"/>
        <v>0</v>
      </c>
      <c r="AJ19" s="296"/>
      <c r="AK19" s="15"/>
      <c r="AL19" s="31">
        <f t="shared" si="40"/>
        <v>0</v>
      </c>
      <c r="AM19" s="16">
        <f t="shared" si="41"/>
        <v>0</v>
      </c>
      <c r="AN19" s="295"/>
      <c r="AO19" s="335">
        <f t="shared" si="17"/>
        <v>0</v>
      </c>
      <c r="AP19" s="296"/>
      <c r="AQ19" s="15"/>
      <c r="AR19" s="31">
        <f t="shared" si="42"/>
        <v>0</v>
      </c>
      <c r="AS19" s="16">
        <f t="shared" si="43"/>
        <v>0</v>
      </c>
      <c r="AT19" s="295"/>
      <c r="AU19" s="335">
        <f t="shared" si="19"/>
        <v>0</v>
      </c>
      <c r="AV19" s="296"/>
      <c r="AW19" s="15"/>
      <c r="AX19" s="31">
        <f t="shared" si="44"/>
        <v>0</v>
      </c>
      <c r="AY19" s="16">
        <f t="shared" si="45"/>
        <v>0</v>
      </c>
      <c r="AZ19" s="295"/>
      <c r="BA19" s="335">
        <f t="shared" si="21"/>
        <v>0</v>
      </c>
      <c r="BB19" s="296"/>
      <c r="BC19" s="15"/>
      <c r="BD19" s="31">
        <f t="shared" si="46"/>
        <v>0</v>
      </c>
      <c r="BE19" s="335">
        <f t="shared" si="47"/>
        <v>0</v>
      </c>
      <c r="BF19" s="295"/>
      <c r="BG19" s="335">
        <f t="shared" si="23"/>
        <v>0</v>
      </c>
      <c r="BH19" s="296"/>
      <c r="BI19" s="15"/>
      <c r="BJ19" s="31">
        <f t="shared" si="48"/>
        <v>0</v>
      </c>
      <c r="BK19" s="335">
        <f t="shared" si="49"/>
        <v>0</v>
      </c>
      <c r="BL19" s="295"/>
      <c r="BM19" s="335">
        <f t="shared" si="25"/>
        <v>0</v>
      </c>
      <c r="BN19" s="296"/>
      <c r="BO19" s="15"/>
      <c r="BP19" s="31">
        <f t="shared" si="50"/>
        <v>0</v>
      </c>
      <c r="BQ19" s="16">
        <f t="shared" si="51"/>
        <v>0</v>
      </c>
      <c r="BR19" s="295"/>
      <c r="BS19" s="335">
        <f t="shared" si="27"/>
        <v>0</v>
      </c>
      <c r="BT19" s="296"/>
      <c r="BU19" s="15"/>
      <c r="BV19" s="31">
        <f t="shared" si="52"/>
        <v>0</v>
      </c>
      <c r="BW19" s="335">
        <f t="shared" si="53"/>
        <v>0</v>
      </c>
      <c r="BX19" s="295"/>
      <c r="BY19" s="335">
        <f t="shared" si="29"/>
        <v>0</v>
      </c>
    </row>
    <row r="20" spans="2:77" x14ac:dyDescent="0.25">
      <c r="B20">
        <v>14</v>
      </c>
      <c r="C20" s="33"/>
      <c r="D20" s="33"/>
      <c r="E20" s="33"/>
      <c r="F20" s="14"/>
      <c r="G20" s="15"/>
      <c r="H20" s="31">
        <f t="shared" si="30"/>
        <v>0</v>
      </c>
      <c r="I20" s="16">
        <f t="shared" si="31"/>
        <v>0</v>
      </c>
      <c r="J20" s="295"/>
      <c r="K20" s="335">
        <f t="shared" si="7"/>
        <v>0</v>
      </c>
      <c r="L20" s="296"/>
      <c r="M20" s="15"/>
      <c r="N20" s="31">
        <f t="shared" si="32"/>
        <v>0</v>
      </c>
      <c r="O20" s="16">
        <f t="shared" si="33"/>
        <v>0</v>
      </c>
      <c r="P20" s="295"/>
      <c r="Q20" s="335">
        <f t="shared" si="9"/>
        <v>0</v>
      </c>
      <c r="R20" s="296"/>
      <c r="S20" s="15"/>
      <c r="T20" s="31">
        <f t="shared" si="34"/>
        <v>0</v>
      </c>
      <c r="U20" s="16">
        <f t="shared" si="35"/>
        <v>0</v>
      </c>
      <c r="V20" s="295"/>
      <c r="W20" s="335">
        <f t="shared" si="11"/>
        <v>0</v>
      </c>
      <c r="X20" s="296"/>
      <c r="Y20" s="15"/>
      <c r="Z20" s="31">
        <f t="shared" si="36"/>
        <v>0</v>
      </c>
      <c r="AA20" s="16">
        <f t="shared" si="37"/>
        <v>0</v>
      </c>
      <c r="AB20" s="295"/>
      <c r="AC20" s="335">
        <f t="shared" si="13"/>
        <v>0</v>
      </c>
      <c r="AD20" s="296"/>
      <c r="AE20" s="15"/>
      <c r="AF20" s="31">
        <f t="shared" si="38"/>
        <v>0</v>
      </c>
      <c r="AG20" s="16">
        <f t="shared" si="39"/>
        <v>0</v>
      </c>
      <c r="AH20" s="295"/>
      <c r="AI20" s="335">
        <f t="shared" si="15"/>
        <v>0</v>
      </c>
      <c r="AJ20" s="296"/>
      <c r="AK20" s="15"/>
      <c r="AL20" s="31">
        <f t="shared" si="40"/>
        <v>0</v>
      </c>
      <c r="AM20" s="16">
        <f t="shared" si="41"/>
        <v>0</v>
      </c>
      <c r="AN20" s="295"/>
      <c r="AO20" s="335">
        <f t="shared" si="17"/>
        <v>0</v>
      </c>
      <c r="AP20" s="296"/>
      <c r="AQ20" s="15"/>
      <c r="AR20" s="31">
        <f t="shared" si="42"/>
        <v>0</v>
      </c>
      <c r="AS20" s="16">
        <f t="shared" si="43"/>
        <v>0</v>
      </c>
      <c r="AT20" s="295"/>
      <c r="AU20" s="335">
        <f t="shared" si="19"/>
        <v>0</v>
      </c>
      <c r="AV20" s="296"/>
      <c r="AW20" s="15"/>
      <c r="AX20" s="31">
        <f t="shared" si="44"/>
        <v>0</v>
      </c>
      <c r="AY20" s="16">
        <f t="shared" si="45"/>
        <v>0</v>
      </c>
      <c r="AZ20" s="295"/>
      <c r="BA20" s="335">
        <f t="shared" si="21"/>
        <v>0</v>
      </c>
      <c r="BB20" s="296"/>
      <c r="BC20" s="15"/>
      <c r="BD20" s="31">
        <f t="shared" si="46"/>
        <v>0</v>
      </c>
      <c r="BE20" s="335">
        <f t="shared" si="47"/>
        <v>0</v>
      </c>
      <c r="BF20" s="295"/>
      <c r="BG20" s="335">
        <f t="shared" si="23"/>
        <v>0</v>
      </c>
      <c r="BH20" s="296"/>
      <c r="BI20" s="15"/>
      <c r="BJ20" s="31">
        <f t="shared" si="48"/>
        <v>0</v>
      </c>
      <c r="BK20" s="335">
        <f t="shared" si="49"/>
        <v>0</v>
      </c>
      <c r="BL20" s="295"/>
      <c r="BM20" s="335">
        <f t="shared" si="25"/>
        <v>0</v>
      </c>
      <c r="BN20" s="296"/>
      <c r="BO20" s="15"/>
      <c r="BP20" s="31">
        <f t="shared" si="50"/>
        <v>0</v>
      </c>
      <c r="BQ20" s="16">
        <f t="shared" si="51"/>
        <v>0</v>
      </c>
      <c r="BR20" s="295"/>
      <c r="BS20" s="335">
        <f t="shared" si="27"/>
        <v>0</v>
      </c>
      <c r="BT20" s="296"/>
      <c r="BU20" s="15"/>
      <c r="BV20" s="31">
        <f t="shared" si="52"/>
        <v>0</v>
      </c>
      <c r="BW20" s="335">
        <f t="shared" si="53"/>
        <v>0</v>
      </c>
      <c r="BX20" s="295"/>
      <c r="BY20" s="335">
        <f t="shared" si="29"/>
        <v>0</v>
      </c>
    </row>
    <row r="21" spans="2:77" x14ac:dyDescent="0.25">
      <c r="B21">
        <v>15</v>
      </c>
      <c r="C21" s="33"/>
      <c r="D21" s="33"/>
      <c r="E21" s="33"/>
      <c r="F21" s="14"/>
      <c r="G21" s="15"/>
      <c r="H21" s="31">
        <f t="shared" si="30"/>
        <v>0</v>
      </c>
      <c r="I21" s="16">
        <f t="shared" si="31"/>
        <v>0</v>
      </c>
      <c r="J21" s="295"/>
      <c r="K21" s="335">
        <f t="shared" si="7"/>
        <v>0</v>
      </c>
      <c r="L21" s="296"/>
      <c r="M21" s="15"/>
      <c r="N21" s="31">
        <f t="shared" si="32"/>
        <v>0</v>
      </c>
      <c r="O21" s="16">
        <f t="shared" si="33"/>
        <v>0</v>
      </c>
      <c r="P21" s="295"/>
      <c r="Q21" s="335">
        <f t="shared" si="9"/>
        <v>0</v>
      </c>
      <c r="R21" s="296"/>
      <c r="S21" s="15"/>
      <c r="T21" s="31">
        <f t="shared" si="34"/>
        <v>0</v>
      </c>
      <c r="U21" s="16">
        <f t="shared" si="35"/>
        <v>0</v>
      </c>
      <c r="V21" s="295"/>
      <c r="W21" s="335">
        <f t="shared" si="11"/>
        <v>0</v>
      </c>
      <c r="X21" s="296"/>
      <c r="Y21" s="15"/>
      <c r="Z21" s="31">
        <f t="shared" si="36"/>
        <v>0</v>
      </c>
      <c r="AA21" s="16">
        <f t="shared" si="37"/>
        <v>0</v>
      </c>
      <c r="AB21" s="295"/>
      <c r="AC21" s="335">
        <f t="shared" si="13"/>
        <v>0</v>
      </c>
      <c r="AD21" s="296"/>
      <c r="AE21" s="15"/>
      <c r="AF21" s="31">
        <f t="shared" si="38"/>
        <v>0</v>
      </c>
      <c r="AG21" s="16">
        <f t="shared" si="39"/>
        <v>0</v>
      </c>
      <c r="AH21" s="295"/>
      <c r="AI21" s="335">
        <f t="shared" si="15"/>
        <v>0</v>
      </c>
      <c r="AJ21" s="296"/>
      <c r="AK21" s="15"/>
      <c r="AL21" s="31">
        <f t="shared" si="40"/>
        <v>0</v>
      </c>
      <c r="AM21" s="16">
        <f t="shared" si="41"/>
        <v>0</v>
      </c>
      <c r="AN21" s="295"/>
      <c r="AO21" s="335">
        <f t="shared" si="17"/>
        <v>0</v>
      </c>
      <c r="AP21" s="296"/>
      <c r="AQ21" s="15"/>
      <c r="AR21" s="31">
        <f t="shared" si="42"/>
        <v>0</v>
      </c>
      <c r="AS21" s="16">
        <f t="shared" si="43"/>
        <v>0</v>
      </c>
      <c r="AT21" s="295"/>
      <c r="AU21" s="335">
        <f t="shared" si="19"/>
        <v>0</v>
      </c>
      <c r="AV21" s="296"/>
      <c r="AW21" s="15"/>
      <c r="AX21" s="31">
        <f t="shared" si="44"/>
        <v>0</v>
      </c>
      <c r="AY21" s="16">
        <f t="shared" si="45"/>
        <v>0</v>
      </c>
      <c r="AZ21" s="295"/>
      <c r="BA21" s="335">
        <f t="shared" si="21"/>
        <v>0</v>
      </c>
      <c r="BB21" s="296"/>
      <c r="BC21" s="15"/>
      <c r="BD21" s="31">
        <f t="shared" si="46"/>
        <v>0</v>
      </c>
      <c r="BE21" s="335">
        <f t="shared" si="47"/>
        <v>0</v>
      </c>
      <c r="BF21" s="295"/>
      <c r="BG21" s="335">
        <f t="shared" si="23"/>
        <v>0</v>
      </c>
      <c r="BH21" s="296"/>
      <c r="BI21" s="15"/>
      <c r="BJ21" s="31">
        <f t="shared" si="48"/>
        <v>0</v>
      </c>
      <c r="BK21" s="335">
        <f t="shared" si="49"/>
        <v>0</v>
      </c>
      <c r="BL21" s="295"/>
      <c r="BM21" s="335">
        <f t="shared" si="25"/>
        <v>0</v>
      </c>
      <c r="BN21" s="296"/>
      <c r="BO21" s="15"/>
      <c r="BP21" s="31">
        <f t="shared" si="50"/>
        <v>0</v>
      </c>
      <c r="BQ21" s="16">
        <f t="shared" si="51"/>
        <v>0</v>
      </c>
      <c r="BR21" s="295"/>
      <c r="BS21" s="335">
        <f t="shared" si="27"/>
        <v>0</v>
      </c>
      <c r="BT21" s="296"/>
      <c r="BU21" s="15"/>
      <c r="BV21" s="31">
        <f t="shared" si="52"/>
        <v>0</v>
      </c>
      <c r="BW21" s="335">
        <f t="shared" si="53"/>
        <v>0</v>
      </c>
      <c r="BX21" s="295"/>
      <c r="BY21" s="335">
        <f t="shared" si="29"/>
        <v>0</v>
      </c>
    </row>
    <row r="22" spans="2:77" x14ac:dyDescent="0.25">
      <c r="B22">
        <v>16</v>
      </c>
      <c r="C22" s="294"/>
      <c r="D22" s="33"/>
      <c r="E22" s="33"/>
      <c r="F22" s="296"/>
      <c r="G22" s="15"/>
      <c r="H22" s="31">
        <f t="shared" si="30"/>
        <v>0</v>
      </c>
      <c r="I22" s="16">
        <f t="shared" si="31"/>
        <v>0</v>
      </c>
      <c r="J22" s="295"/>
      <c r="K22" s="335">
        <f t="shared" si="7"/>
        <v>0</v>
      </c>
      <c r="L22" s="296"/>
      <c r="M22" s="15"/>
      <c r="N22" s="31">
        <f t="shared" si="32"/>
        <v>0</v>
      </c>
      <c r="O22" s="16">
        <f t="shared" si="33"/>
        <v>0</v>
      </c>
      <c r="P22" s="295"/>
      <c r="Q22" s="335">
        <f t="shared" si="9"/>
        <v>0</v>
      </c>
      <c r="R22" s="296"/>
      <c r="S22" s="15"/>
      <c r="T22" s="31">
        <f t="shared" si="34"/>
        <v>0</v>
      </c>
      <c r="U22" s="16">
        <f t="shared" si="35"/>
        <v>0</v>
      </c>
      <c r="V22" s="295"/>
      <c r="W22" s="335">
        <f t="shared" si="11"/>
        <v>0</v>
      </c>
      <c r="X22" s="296"/>
      <c r="Y22" s="15"/>
      <c r="Z22" s="31">
        <f t="shared" si="36"/>
        <v>0</v>
      </c>
      <c r="AA22" s="16">
        <f t="shared" si="37"/>
        <v>0</v>
      </c>
      <c r="AB22" s="295"/>
      <c r="AC22" s="335">
        <f t="shared" si="13"/>
        <v>0</v>
      </c>
      <c r="AD22" s="296"/>
      <c r="AE22" s="15"/>
      <c r="AF22" s="31">
        <f t="shared" si="38"/>
        <v>0</v>
      </c>
      <c r="AG22" s="16">
        <f t="shared" si="39"/>
        <v>0</v>
      </c>
      <c r="AH22" s="295"/>
      <c r="AI22" s="335">
        <f t="shared" si="15"/>
        <v>0</v>
      </c>
      <c r="AJ22" s="296"/>
      <c r="AK22" s="15"/>
      <c r="AL22" s="31">
        <f t="shared" si="40"/>
        <v>0</v>
      </c>
      <c r="AM22" s="16">
        <f t="shared" si="41"/>
        <v>0</v>
      </c>
      <c r="AN22" s="295"/>
      <c r="AO22" s="335">
        <f t="shared" si="17"/>
        <v>0</v>
      </c>
      <c r="AP22" s="296"/>
      <c r="AQ22" s="15"/>
      <c r="AR22" s="31">
        <f t="shared" si="42"/>
        <v>0</v>
      </c>
      <c r="AS22" s="16">
        <f t="shared" si="43"/>
        <v>0</v>
      </c>
      <c r="AT22" s="295"/>
      <c r="AU22" s="335">
        <f t="shared" si="19"/>
        <v>0</v>
      </c>
      <c r="AV22" s="296"/>
      <c r="AW22" s="15"/>
      <c r="AX22" s="31">
        <f t="shared" si="44"/>
        <v>0</v>
      </c>
      <c r="AY22" s="16">
        <f t="shared" si="45"/>
        <v>0</v>
      </c>
      <c r="AZ22" s="295"/>
      <c r="BA22" s="335">
        <f t="shared" si="21"/>
        <v>0</v>
      </c>
      <c r="BB22" s="296"/>
      <c r="BC22" s="15"/>
      <c r="BD22" s="31">
        <f t="shared" si="46"/>
        <v>0</v>
      </c>
      <c r="BE22" s="335">
        <f t="shared" si="47"/>
        <v>0</v>
      </c>
      <c r="BF22" s="295"/>
      <c r="BG22" s="335">
        <f t="shared" si="23"/>
        <v>0</v>
      </c>
      <c r="BH22" s="296"/>
      <c r="BI22" s="15"/>
      <c r="BJ22" s="31">
        <f t="shared" si="48"/>
        <v>0</v>
      </c>
      <c r="BK22" s="335">
        <f t="shared" si="49"/>
        <v>0</v>
      </c>
      <c r="BL22" s="295"/>
      <c r="BM22" s="335">
        <f t="shared" si="25"/>
        <v>0</v>
      </c>
      <c r="BN22" s="296"/>
      <c r="BO22" s="15"/>
      <c r="BP22" s="31">
        <f t="shared" si="50"/>
        <v>0</v>
      </c>
      <c r="BQ22" s="16">
        <f t="shared" si="51"/>
        <v>0</v>
      </c>
      <c r="BR22" s="295"/>
      <c r="BS22" s="335">
        <f t="shared" si="27"/>
        <v>0</v>
      </c>
      <c r="BT22" s="296"/>
      <c r="BU22" s="15"/>
      <c r="BV22" s="31">
        <f t="shared" si="52"/>
        <v>0</v>
      </c>
      <c r="BW22" s="335">
        <f t="shared" si="53"/>
        <v>0</v>
      </c>
      <c r="BX22" s="295"/>
      <c r="BY22" s="335">
        <f t="shared" si="29"/>
        <v>0</v>
      </c>
    </row>
    <row r="23" spans="2:77" x14ac:dyDescent="0.25">
      <c r="B23">
        <v>17</v>
      </c>
      <c r="C23" s="294"/>
      <c r="D23" s="33"/>
      <c r="E23" s="33"/>
      <c r="F23" s="296"/>
      <c r="G23" s="15"/>
      <c r="H23" s="31">
        <f t="shared" si="30"/>
        <v>0</v>
      </c>
      <c r="I23" s="16">
        <f t="shared" si="31"/>
        <v>0</v>
      </c>
      <c r="J23" s="295"/>
      <c r="K23" s="335">
        <f t="shared" si="7"/>
        <v>0</v>
      </c>
      <c r="L23" s="296"/>
      <c r="M23" s="15"/>
      <c r="N23" s="31">
        <f t="shared" si="32"/>
        <v>0</v>
      </c>
      <c r="O23" s="16">
        <f t="shared" si="33"/>
        <v>0</v>
      </c>
      <c r="P23" s="295"/>
      <c r="Q23" s="335">
        <f t="shared" si="9"/>
        <v>0</v>
      </c>
      <c r="R23" s="296"/>
      <c r="S23" s="15"/>
      <c r="T23" s="31">
        <f t="shared" si="34"/>
        <v>0</v>
      </c>
      <c r="U23" s="16">
        <f t="shared" si="35"/>
        <v>0</v>
      </c>
      <c r="V23" s="295"/>
      <c r="W23" s="335">
        <f t="shared" si="11"/>
        <v>0</v>
      </c>
      <c r="X23" s="296"/>
      <c r="Y23" s="15"/>
      <c r="Z23" s="31">
        <f t="shared" si="36"/>
        <v>0</v>
      </c>
      <c r="AA23" s="16">
        <f t="shared" si="37"/>
        <v>0</v>
      </c>
      <c r="AB23" s="295"/>
      <c r="AC23" s="335">
        <f t="shared" si="13"/>
        <v>0</v>
      </c>
      <c r="AD23" s="296"/>
      <c r="AE23" s="15"/>
      <c r="AF23" s="31">
        <f t="shared" si="38"/>
        <v>0</v>
      </c>
      <c r="AG23" s="16">
        <f t="shared" si="39"/>
        <v>0</v>
      </c>
      <c r="AH23" s="295"/>
      <c r="AI23" s="335">
        <f t="shared" si="15"/>
        <v>0</v>
      </c>
      <c r="AJ23" s="296"/>
      <c r="AK23" s="15"/>
      <c r="AL23" s="31">
        <f t="shared" si="40"/>
        <v>0</v>
      </c>
      <c r="AM23" s="16">
        <f t="shared" si="41"/>
        <v>0</v>
      </c>
      <c r="AN23" s="295"/>
      <c r="AO23" s="335">
        <f t="shared" si="17"/>
        <v>0</v>
      </c>
      <c r="AP23" s="296"/>
      <c r="AQ23" s="15"/>
      <c r="AR23" s="31">
        <f t="shared" si="42"/>
        <v>0</v>
      </c>
      <c r="AS23" s="16">
        <f t="shared" si="43"/>
        <v>0</v>
      </c>
      <c r="AT23" s="295"/>
      <c r="AU23" s="335">
        <f t="shared" si="19"/>
        <v>0</v>
      </c>
      <c r="AV23" s="296"/>
      <c r="AW23" s="15"/>
      <c r="AX23" s="31">
        <f t="shared" si="44"/>
        <v>0</v>
      </c>
      <c r="AY23" s="16">
        <f t="shared" si="45"/>
        <v>0</v>
      </c>
      <c r="AZ23" s="295"/>
      <c r="BA23" s="335">
        <f t="shared" si="21"/>
        <v>0</v>
      </c>
      <c r="BB23" s="296"/>
      <c r="BC23" s="15"/>
      <c r="BD23" s="31">
        <f t="shared" si="46"/>
        <v>0</v>
      </c>
      <c r="BE23" s="335">
        <f t="shared" si="47"/>
        <v>0</v>
      </c>
      <c r="BF23" s="295"/>
      <c r="BG23" s="335">
        <f t="shared" si="23"/>
        <v>0</v>
      </c>
      <c r="BH23" s="296"/>
      <c r="BI23" s="15"/>
      <c r="BJ23" s="31">
        <f t="shared" si="48"/>
        <v>0</v>
      </c>
      <c r="BK23" s="335">
        <f t="shared" si="49"/>
        <v>0</v>
      </c>
      <c r="BL23" s="295"/>
      <c r="BM23" s="335">
        <f t="shared" si="25"/>
        <v>0</v>
      </c>
      <c r="BN23" s="296"/>
      <c r="BO23" s="15"/>
      <c r="BP23" s="31">
        <f t="shared" si="50"/>
        <v>0</v>
      </c>
      <c r="BQ23" s="16">
        <f t="shared" si="51"/>
        <v>0</v>
      </c>
      <c r="BR23" s="295"/>
      <c r="BS23" s="335">
        <f t="shared" si="27"/>
        <v>0</v>
      </c>
      <c r="BT23" s="296"/>
      <c r="BU23" s="15"/>
      <c r="BV23" s="31">
        <f t="shared" si="52"/>
        <v>0</v>
      </c>
      <c r="BW23" s="335">
        <f t="shared" si="53"/>
        <v>0</v>
      </c>
      <c r="BX23" s="295"/>
      <c r="BY23" s="335">
        <f t="shared" si="29"/>
        <v>0</v>
      </c>
    </row>
    <row r="24" spans="2:77" x14ac:dyDescent="0.25">
      <c r="B24">
        <v>18</v>
      </c>
      <c r="C24" s="294"/>
      <c r="D24" s="33"/>
      <c r="E24" s="33"/>
      <c r="F24" s="296"/>
      <c r="G24" s="15"/>
      <c r="H24" s="31">
        <f t="shared" si="30"/>
        <v>0</v>
      </c>
      <c r="I24" s="16">
        <f t="shared" si="31"/>
        <v>0</v>
      </c>
      <c r="J24" s="295"/>
      <c r="K24" s="335">
        <f t="shared" si="7"/>
        <v>0</v>
      </c>
      <c r="L24" s="296"/>
      <c r="M24" s="15"/>
      <c r="N24" s="31">
        <f t="shared" si="32"/>
        <v>0</v>
      </c>
      <c r="O24" s="16">
        <f t="shared" si="33"/>
        <v>0</v>
      </c>
      <c r="P24" s="295"/>
      <c r="Q24" s="335">
        <f t="shared" si="9"/>
        <v>0</v>
      </c>
      <c r="R24" s="296"/>
      <c r="S24" s="15"/>
      <c r="T24" s="31">
        <f t="shared" si="34"/>
        <v>0</v>
      </c>
      <c r="U24" s="16">
        <f t="shared" si="35"/>
        <v>0</v>
      </c>
      <c r="V24" s="295"/>
      <c r="W24" s="335">
        <f t="shared" si="11"/>
        <v>0</v>
      </c>
      <c r="X24" s="296"/>
      <c r="Y24" s="15"/>
      <c r="Z24" s="31">
        <f t="shared" si="36"/>
        <v>0</v>
      </c>
      <c r="AA24" s="16">
        <f t="shared" si="37"/>
        <v>0</v>
      </c>
      <c r="AB24" s="295"/>
      <c r="AC24" s="335">
        <f t="shared" si="13"/>
        <v>0</v>
      </c>
      <c r="AD24" s="296"/>
      <c r="AE24" s="15"/>
      <c r="AF24" s="31">
        <f t="shared" si="38"/>
        <v>0</v>
      </c>
      <c r="AG24" s="16">
        <f t="shared" si="39"/>
        <v>0</v>
      </c>
      <c r="AH24" s="295"/>
      <c r="AI24" s="335">
        <f t="shared" si="15"/>
        <v>0</v>
      </c>
      <c r="AJ24" s="296"/>
      <c r="AK24" s="15"/>
      <c r="AL24" s="31">
        <f t="shared" si="40"/>
        <v>0</v>
      </c>
      <c r="AM24" s="16">
        <f t="shared" si="41"/>
        <v>0</v>
      </c>
      <c r="AN24" s="295"/>
      <c r="AO24" s="335">
        <f t="shared" si="17"/>
        <v>0</v>
      </c>
      <c r="AP24" s="296"/>
      <c r="AQ24" s="15"/>
      <c r="AR24" s="31">
        <f t="shared" si="42"/>
        <v>0</v>
      </c>
      <c r="AS24" s="16">
        <f t="shared" si="43"/>
        <v>0</v>
      </c>
      <c r="AT24" s="295"/>
      <c r="AU24" s="335">
        <f t="shared" si="19"/>
        <v>0</v>
      </c>
      <c r="AV24" s="296"/>
      <c r="AW24" s="15"/>
      <c r="AX24" s="31">
        <f t="shared" si="44"/>
        <v>0</v>
      </c>
      <c r="AY24" s="16">
        <f t="shared" si="45"/>
        <v>0</v>
      </c>
      <c r="AZ24" s="295"/>
      <c r="BA24" s="335">
        <f t="shared" si="21"/>
        <v>0</v>
      </c>
      <c r="BB24" s="296"/>
      <c r="BC24" s="15"/>
      <c r="BD24" s="31">
        <f t="shared" si="46"/>
        <v>0</v>
      </c>
      <c r="BE24" s="335">
        <f t="shared" si="47"/>
        <v>0</v>
      </c>
      <c r="BF24" s="295"/>
      <c r="BG24" s="335">
        <f t="shared" si="23"/>
        <v>0</v>
      </c>
      <c r="BH24" s="296"/>
      <c r="BI24" s="15"/>
      <c r="BJ24" s="31">
        <f t="shared" si="48"/>
        <v>0</v>
      </c>
      <c r="BK24" s="335">
        <f t="shared" si="49"/>
        <v>0</v>
      </c>
      <c r="BL24" s="295"/>
      <c r="BM24" s="335">
        <f t="shared" si="25"/>
        <v>0</v>
      </c>
      <c r="BN24" s="296"/>
      <c r="BO24" s="15"/>
      <c r="BP24" s="31">
        <f t="shared" si="50"/>
        <v>0</v>
      </c>
      <c r="BQ24" s="16">
        <f t="shared" si="51"/>
        <v>0</v>
      </c>
      <c r="BR24" s="295"/>
      <c r="BS24" s="335">
        <f t="shared" si="27"/>
        <v>0</v>
      </c>
      <c r="BT24" s="296"/>
      <c r="BU24" s="15"/>
      <c r="BV24" s="31">
        <f t="shared" si="52"/>
        <v>0</v>
      </c>
      <c r="BW24" s="335">
        <f t="shared" si="53"/>
        <v>0</v>
      </c>
      <c r="BX24" s="295"/>
      <c r="BY24" s="335">
        <f t="shared" si="29"/>
        <v>0</v>
      </c>
    </row>
    <row r="25" spans="2:77" x14ac:dyDescent="0.25">
      <c r="B25">
        <v>19</v>
      </c>
      <c r="C25" s="294"/>
      <c r="D25" s="33"/>
      <c r="E25" s="33"/>
      <c r="F25" s="296"/>
      <c r="G25" s="15"/>
      <c r="H25" s="31">
        <f t="shared" si="30"/>
        <v>0</v>
      </c>
      <c r="I25" s="16">
        <f t="shared" si="31"/>
        <v>0</v>
      </c>
      <c r="J25" s="295"/>
      <c r="K25" s="335">
        <f t="shared" si="7"/>
        <v>0</v>
      </c>
      <c r="L25" s="296"/>
      <c r="M25" s="15"/>
      <c r="N25" s="31">
        <f t="shared" si="32"/>
        <v>0</v>
      </c>
      <c r="O25" s="16">
        <f t="shared" si="33"/>
        <v>0</v>
      </c>
      <c r="P25" s="295"/>
      <c r="Q25" s="335">
        <f t="shared" si="9"/>
        <v>0</v>
      </c>
      <c r="R25" s="296"/>
      <c r="S25" s="15"/>
      <c r="T25" s="31">
        <f t="shared" si="34"/>
        <v>0</v>
      </c>
      <c r="U25" s="16">
        <f t="shared" si="35"/>
        <v>0</v>
      </c>
      <c r="V25" s="295"/>
      <c r="W25" s="335">
        <f t="shared" si="11"/>
        <v>0</v>
      </c>
      <c r="X25" s="296"/>
      <c r="Y25" s="15"/>
      <c r="Z25" s="31">
        <f t="shared" si="36"/>
        <v>0</v>
      </c>
      <c r="AA25" s="16">
        <f t="shared" si="37"/>
        <v>0</v>
      </c>
      <c r="AB25" s="295"/>
      <c r="AC25" s="335">
        <f t="shared" si="13"/>
        <v>0</v>
      </c>
      <c r="AD25" s="296"/>
      <c r="AE25" s="15"/>
      <c r="AF25" s="31">
        <f t="shared" si="38"/>
        <v>0</v>
      </c>
      <c r="AG25" s="16">
        <f t="shared" si="39"/>
        <v>0</v>
      </c>
      <c r="AH25" s="295"/>
      <c r="AI25" s="335">
        <f t="shared" si="15"/>
        <v>0</v>
      </c>
      <c r="AJ25" s="296"/>
      <c r="AK25" s="15"/>
      <c r="AL25" s="31">
        <f t="shared" si="40"/>
        <v>0</v>
      </c>
      <c r="AM25" s="16">
        <f t="shared" si="41"/>
        <v>0</v>
      </c>
      <c r="AN25" s="295"/>
      <c r="AO25" s="335">
        <f t="shared" si="17"/>
        <v>0</v>
      </c>
      <c r="AP25" s="296"/>
      <c r="AQ25" s="15"/>
      <c r="AR25" s="31">
        <f t="shared" si="42"/>
        <v>0</v>
      </c>
      <c r="AS25" s="16">
        <f t="shared" si="43"/>
        <v>0</v>
      </c>
      <c r="AT25" s="295"/>
      <c r="AU25" s="335">
        <f t="shared" si="19"/>
        <v>0</v>
      </c>
      <c r="AV25" s="296"/>
      <c r="AW25" s="15"/>
      <c r="AX25" s="31">
        <f t="shared" si="44"/>
        <v>0</v>
      </c>
      <c r="AY25" s="16">
        <f t="shared" si="45"/>
        <v>0</v>
      </c>
      <c r="AZ25" s="295"/>
      <c r="BA25" s="335">
        <f t="shared" si="21"/>
        <v>0</v>
      </c>
      <c r="BB25" s="296"/>
      <c r="BC25" s="15"/>
      <c r="BD25" s="31">
        <f t="shared" si="46"/>
        <v>0</v>
      </c>
      <c r="BE25" s="335">
        <f t="shared" si="47"/>
        <v>0</v>
      </c>
      <c r="BF25" s="295"/>
      <c r="BG25" s="335">
        <f t="shared" si="23"/>
        <v>0</v>
      </c>
      <c r="BH25" s="296"/>
      <c r="BI25" s="15"/>
      <c r="BJ25" s="31">
        <f t="shared" si="48"/>
        <v>0</v>
      </c>
      <c r="BK25" s="335">
        <f t="shared" si="49"/>
        <v>0</v>
      </c>
      <c r="BL25" s="295"/>
      <c r="BM25" s="335">
        <f t="shared" si="25"/>
        <v>0</v>
      </c>
      <c r="BN25" s="296"/>
      <c r="BO25" s="15"/>
      <c r="BP25" s="31">
        <f t="shared" si="50"/>
        <v>0</v>
      </c>
      <c r="BQ25" s="16">
        <f t="shared" si="51"/>
        <v>0</v>
      </c>
      <c r="BR25" s="295"/>
      <c r="BS25" s="335">
        <f t="shared" si="27"/>
        <v>0</v>
      </c>
      <c r="BT25" s="296"/>
      <c r="BU25" s="15"/>
      <c r="BV25" s="31">
        <f t="shared" si="52"/>
        <v>0</v>
      </c>
      <c r="BW25" s="335">
        <f t="shared" si="53"/>
        <v>0</v>
      </c>
      <c r="BX25" s="295"/>
      <c r="BY25" s="335">
        <f t="shared" si="29"/>
        <v>0</v>
      </c>
    </row>
    <row r="26" spans="2:77" x14ac:dyDescent="0.25">
      <c r="B26">
        <v>20</v>
      </c>
      <c r="C26" s="33"/>
      <c r="D26" s="33"/>
      <c r="E26" s="33"/>
      <c r="F26" s="14"/>
      <c r="G26" s="15"/>
      <c r="H26" s="31">
        <f t="shared" si="30"/>
        <v>0</v>
      </c>
      <c r="I26" s="16">
        <f t="shared" si="31"/>
        <v>0</v>
      </c>
      <c r="J26" s="295"/>
      <c r="K26" s="335">
        <f t="shared" si="7"/>
        <v>0</v>
      </c>
      <c r="L26" s="296"/>
      <c r="M26" s="15"/>
      <c r="N26" s="31">
        <f t="shared" si="32"/>
        <v>0</v>
      </c>
      <c r="O26" s="16">
        <f t="shared" si="33"/>
        <v>0</v>
      </c>
      <c r="P26" s="295"/>
      <c r="Q26" s="335">
        <f t="shared" si="9"/>
        <v>0</v>
      </c>
      <c r="R26" s="296"/>
      <c r="S26" s="15"/>
      <c r="T26" s="31">
        <f t="shared" si="34"/>
        <v>0</v>
      </c>
      <c r="U26" s="16">
        <f t="shared" si="35"/>
        <v>0</v>
      </c>
      <c r="V26" s="295"/>
      <c r="W26" s="335">
        <f t="shared" si="11"/>
        <v>0</v>
      </c>
      <c r="X26" s="296"/>
      <c r="Y26" s="15"/>
      <c r="Z26" s="31">
        <f t="shared" si="36"/>
        <v>0</v>
      </c>
      <c r="AA26" s="16">
        <f t="shared" si="37"/>
        <v>0</v>
      </c>
      <c r="AB26" s="295"/>
      <c r="AC26" s="335">
        <f t="shared" si="13"/>
        <v>0</v>
      </c>
      <c r="AD26" s="296"/>
      <c r="AE26" s="15"/>
      <c r="AF26" s="31">
        <f t="shared" si="38"/>
        <v>0</v>
      </c>
      <c r="AG26" s="16">
        <f t="shared" si="39"/>
        <v>0</v>
      </c>
      <c r="AH26" s="295"/>
      <c r="AI26" s="335">
        <f t="shared" si="15"/>
        <v>0</v>
      </c>
      <c r="AJ26" s="296"/>
      <c r="AK26" s="15"/>
      <c r="AL26" s="31">
        <f t="shared" si="40"/>
        <v>0</v>
      </c>
      <c r="AM26" s="16">
        <f t="shared" si="41"/>
        <v>0</v>
      </c>
      <c r="AN26" s="295"/>
      <c r="AO26" s="335">
        <f t="shared" si="17"/>
        <v>0</v>
      </c>
      <c r="AP26" s="296"/>
      <c r="AQ26" s="15"/>
      <c r="AR26" s="31">
        <f t="shared" si="42"/>
        <v>0</v>
      </c>
      <c r="AS26" s="16">
        <f t="shared" si="43"/>
        <v>0</v>
      </c>
      <c r="AT26" s="295"/>
      <c r="AU26" s="335">
        <f t="shared" si="19"/>
        <v>0</v>
      </c>
      <c r="AV26" s="296"/>
      <c r="AW26" s="15"/>
      <c r="AX26" s="31">
        <f t="shared" si="44"/>
        <v>0</v>
      </c>
      <c r="AY26" s="16">
        <f t="shared" si="45"/>
        <v>0</v>
      </c>
      <c r="AZ26" s="295"/>
      <c r="BA26" s="335">
        <f t="shared" si="21"/>
        <v>0</v>
      </c>
      <c r="BB26" s="296"/>
      <c r="BC26" s="15"/>
      <c r="BD26" s="31">
        <f t="shared" si="46"/>
        <v>0</v>
      </c>
      <c r="BE26" s="335">
        <f t="shared" si="47"/>
        <v>0</v>
      </c>
      <c r="BF26" s="295"/>
      <c r="BG26" s="335">
        <f t="shared" si="23"/>
        <v>0</v>
      </c>
      <c r="BH26" s="296"/>
      <c r="BI26" s="15"/>
      <c r="BJ26" s="31">
        <f t="shared" si="48"/>
        <v>0</v>
      </c>
      <c r="BK26" s="335">
        <f t="shared" si="49"/>
        <v>0</v>
      </c>
      <c r="BL26" s="295"/>
      <c r="BM26" s="335">
        <f t="shared" si="25"/>
        <v>0</v>
      </c>
      <c r="BN26" s="296"/>
      <c r="BO26" s="15"/>
      <c r="BP26" s="31">
        <f t="shared" si="50"/>
        <v>0</v>
      </c>
      <c r="BQ26" s="16">
        <f t="shared" si="51"/>
        <v>0</v>
      </c>
      <c r="BR26" s="295"/>
      <c r="BS26" s="335">
        <f t="shared" si="27"/>
        <v>0</v>
      </c>
      <c r="BT26" s="296"/>
      <c r="BU26" s="15"/>
      <c r="BV26" s="31">
        <f t="shared" si="52"/>
        <v>0</v>
      </c>
      <c r="BW26" s="335">
        <f t="shared" si="53"/>
        <v>0</v>
      </c>
      <c r="BX26" s="295"/>
      <c r="BY26" s="335">
        <f t="shared" si="29"/>
        <v>0</v>
      </c>
    </row>
    <row r="27" spans="2:77" x14ac:dyDescent="0.25">
      <c r="B27">
        <v>21</v>
      </c>
      <c r="C27" s="33"/>
      <c r="D27" s="33"/>
      <c r="E27" s="33"/>
      <c r="F27" s="14"/>
      <c r="G27" s="15"/>
      <c r="H27" s="31">
        <f t="shared" si="30"/>
        <v>0</v>
      </c>
      <c r="I27" s="16">
        <f t="shared" si="31"/>
        <v>0</v>
      </c>
      <c r="J27" s="295"/>
      <c r="K27" s="335">
        <f t="shared" si="7"/>
        <v>0</v>
      </c>
      <c r="L27" s="296"/>
      <c r="M27" s="15"/>
      <c r="N27" s="31">
        <f t="shared" si="32"/>
        <v>0</v>
      </c>
      <c r="O27" s="16">
        <f t="shared" si="33"/>
        <v>0</v>
      </c>
      <c r="P27" s="295"/>
      <c r="Q27" s="335">
        <f t="shared" si="9"/>
        <v>0</v>
      </c>
      <c r="R27" s="296"/>
      <c r="S27" s="15"/>
      <c r="T27" s="31">
        <f t="shared" si="34"/>
        <v>0</v>
      </c>
      <c r="U27" s="16">
        <f t="shared" si="35"/>
        <v>0</v>
      </c>
      <c r="V27" s="295"/>
      <c r="W27" s="335">
        <f t="shared" si="11"/>
        <v>0</v>
      </c>
      <c r="X27" s="296"/>
      <c r="Y27" s="15"/>
      <c r="Z27" s="31">
        <f t="shared" si="36"/>
        <v>0</v>
      </c>
      <c r="AA27" s="16">
        <f t="shared" si="37"/>
        <v>0</v>
      </c>
      <c r="AB27" s="295"/>
      <c r="AC27" s="335">
        <f t="shared" si="13"/>
        <v>0</v>
      </c>
      <c r="AD27" s="296"/>
      <c r="AE27" s="15"/>
      <c r="AF27" s="31">
        <f t="shared" si="38"/>
        <v>0</v>
      </c>
      <c r="AG27" s="16">
        <f t="shared" si="39"/>
        <v>0</v>
      </c>
      <c r="AH27" s="295"/>
      <c r="AI27" s="335">
        <f t="shared" si="15"/>
        <v>0</v>
      </c>
      <c r="AJ27" s="296"/>
      <c r="AK27" s="15"/>
      <c r="AL27" s="31">
        <f t="shared" si="40"/>
        <v>0</v>
      </c>
      <c r="AM27" s="16">
        <f t="shared" si="41"/>
        <v>0</v>
      </c>
      <c r="AN27" s="295"/>
      <c r="AO27" s="335">
        <f t="shared" si="17"/>
        <v>0</v>
      </c>
      <c r="AP27" s="296"/>
      <c r="AQ27" s="15"/>
      <c r="AR27" s="31">
        <f t="shared" si="42"/>
        <v>0</v>
      </c>
      <c r="AS27" s="16">
        <f t="shared" si="43"/>
        <v>0</v>
      </c>
      <c r="AT27" s="295"/>
      <c r="AU27" s="335">
        <f t="shared" si="19"/>
        <v>0</v>
      </c>
      <c r="AV27" s="296"/>
      <c r="AW27" s="15"/>
      <c r="AX27" s="31">
        <f t="shared" si="44"/>
        <v>0</v>
      </c>
      <c r="AY27" s="16">
        <f t="shared" si="45"/>
        <v>0</v>
      </c>
      <c r="AZ27" s="295"/>
      <c r="BA27" s="335">
        <f t="shared" si="21"/>
        <v>0</v>
      </c>
      <c r="BB27" s="296"/>
      <c r="BC27" s="15"/>
      <c r="BD27" s="31">
        <f t="shared" si="46"/>
        <v>0</v>
      </c>
      <c r="BE27" s="335">
        <f t="shared" si="47"/>
        <v>0</v>
      </c>
      <c r="BF27" s="295"/>
      <c r="BG27" s="335">
        <f t="shared" si="23"/>
        <v>0</v>
      </c>
      <c r="BH27" s="296"/>
      <c r="BI27" s="15"/>
      <c r="BJ27" s="31">
        <f t="shared" si="48"/>
        <v>0</v>
      </c>
      <c r="BK27" s="335">
        <f t="shared" si="49"/>
        <v>0</v>
      </c>
      <c r="BL27" s="295"/>
      <c r="BM27" s="335">
        <f t="shared" si="25"/>
        <v>0</v>
      </c>
      <c r="BN27" s="296"/>
      <c r="BO27" s="15"/>
      <c r="BP27" s="31">
        <f t="shared" si="50"/>
        <v>0</v>
      </c>
      <c r="BQ27" s="16">
        <f t="shared" si="51"/>
        <v>0</v>
      </c>
      <c r="BR27" s="295"/>
      <c r="BS27" s="335">
        <f t="shared" si="27"/>
        <v>0</v>
      </c>
      <c r="BT27" s="296"/>
      <c r="BU27" s="15"/>
      <c r="BV27" s="31">
        <f t="shared" si="52"/>
        <v>0</v>
      </c>
      <c r="BW27" s="335">
        <f t="shared" si="53"/>
        <v>0</v>
      </c>
      <c r="BX27" s="295"/>
      <c r="BY27" s="335">
        <f t="shared" si="29"/>
        <v>0</v>
      </c>
    </row>
    <row r="28" spans="2:77" x14ac:dyDescent="0.25">
      <c r="B28">
        <v>22</v>
      </c>
      <c r="C28" s="33"/>
      <c r="D28" s="33"/>
      <c r="E28" s="33"/>
      <c r="F28" s="14"/>
      <c r="G28" s="15"/>
      <c r="H28" s="31">
        <f t="shared" si="30"/>
        <v>0</v>
      </c>
      <c r="I28" s="16">
        <f t="shared" si="31"/>
        <v>0</v>
      </c>
      <c r="J28" s="295"/>
      <c r="K28" s="335">
        <f t="shared" si="7"/>
        <v>0</v>
      </c>
      <c r="L28" s="296"/>
      <c r="M28" s="15"/>
      <c r="N28" s="31">
        <f t="shared" si="32"/>
        <v>0</v>
      </c>
      <c r="O28" s="16">
        <f t="shared" si="33"/>
        <v>0</v>
      </c>
      <c r="P28" s="295"/>
      <c r="Q28" s="335">
        <f t="shared" si="9"/>
        <v>0</v>
      </c>
      <c r="R28" s="296"/>
      <c r="S28" s="15"/>
      <c r="T28" s="31">
        <f t="shared" si="34"/>
        <v>0</v>
      </c>
      <c r="U28" s="16">
        <f t="shared" si="35"/>
        <v>0</v>
      </c>
      <c r="V28" s="295"/>
      <c r="W28" s="335">
        <f t="shared" si="11"/>
        <v>0</v>
      </c>
      <c r="X28" s="296"/>
      <c r="Y28" s="15"/>
      <c r="Z28" s="31">
        <f t="shared" si="36"/>
        <v>0</v>
      </c>
      <c r="AA28" s="16">
        <f t="shared" si="37"/>
        <v>0</v>
      </c>
      <c r="AB28" s="295"/>
      <c r="AC28" s="335">
        <f t="shared" si="13"/>
        <v>0</v>
      </c>
      <c r="AD28" s="296"/>
      <c r="AE28" s="15"/>
      <c r="AF28" s="31">
        <f t="shared" si="38"/>
        <v>0</v>
      </c>
      <c r="AG28" s="16">
        <f t="shared" si="39"/>
        <v>0</v>
      </c>
      <c r="AH28" s="295"/>
      <c r="AI28" s="335">
        <f t="shared" si="15"/>
        <v>0</v>
      </c>
      <c r="AJ28" s="296"/>
      <c r="AK28" s="15"/>
      <c r="AL28" s="31">
        <f t="shared" si="40"/>
        <v>0</v>
      </c>
      <c r="AM28" s="16">
        <f t="shared" si="41"/>
        <v>0</v>
      </c>
      <c r="AN28" s="295"/>
      <c r="AO28" s="335">
        <f t="shared" si="17"/>
        <v>0</v>
      </c>
      <c r="AP28" s="296"/>
      <c r="AQ28" s="15"/>
      <c r="AR28" s="31">
        <f t="shared" si="42"/>
        <v>0</v>
      </c>
      <c r="AS28" s="16">
        <f t="shared" si="43"/>
        <v>0</v>
      </c>
      <c r="AT28" s="295"/>
      <c r="AU28" s="335">
        <f t="shared" si="19"/>
        <v>0</v>
      </c>
      <c r="AV28" s="296"/>
      <c r="AW28" s="15"/>
      <c r="AX28" s="31">
        <f t="shared" si="44"/>
        <v>0</v>
      </c>
      <c r="AY28" s="16">
        <f t="shared" si="45"/>
        <v>0</v>
      </c>
      <c r="AZ28" s="295"/>
      <c r="BA28" s="335">
        <f t="shared" si="21"/>
        <v>0</v>
      </c>
      <c r="BB28" s="296"/>
      <c r="BC28" s="15"/>
      <c r="BD28" s="31">
        <f t="shared" si="46"/>
        <v>0</v>
      </c>
      <c r="BE28" s="335">
        <f t="shared" si="47"/>
        <v>0</v>
      </c>
      <c r="BF28" s="295"/>
      <c r="BG28" s="335">
        <f t="shared" si="23"/>
        <v>0</v>
      </c>
      <c r="BH28" s="296"/>
      <c r="BI28" s="15"/>
      <c r="BJ28" s="31">
        <f t="shared" si="48"/>
        <v>0</v>
      </c>
      <c r="BK28" s="335">
        <f t="shared" si="49"/>
        <v>0</v>
      </c>
      <c r="BL28" s="295"/>
      <c r="BM28" s="335">
        <f t="shared" si="25"/>
        <v>0</v>
      </c>
      <c r="BN28" s="296"/>
      <c r="BO28" s="15"/>
      <c r="BP28" s="31">
        <f t="shared" si="50"/>
        <v>0</v>
      </c>
      <c r="BQ28" s="16">
        <f t="shared" si="51"/>
        <v>0</v>
      </c>
      <c r="BR28" s="295"/>
      <c r="BS28" s="335">
        <f t="shared" si="27"/>
        <v>0</v>
      </c>
      <c r="BT28" s="296"/>
      <c r="BU28" s="15"/>
      <c r="BV28" s="31">
        <f t="shared" si="52"/>
        <v>0</v>
      </c>
      <c r="BW28" s="335">
        <f t="shared" si="53"/>
        <v>0</v>
      </c>
      <c r="BX28" s="295"/>
      <c r="BY28" s="335">
        <f t="shared" si="29"/>
        <v>0</v>
      </c>
    </row>
    <row r="29" spans="2:77" x14ac:dyDescent="0.25">
      <c r="B29">
        <v>23</v>
      </c>
      <c r="C29" s="33"/>
      <c r="D29" s="33"/>
      <c r="E29" s="33"/>
      <c r="F29" s="14"/>
      <c r="G29" s="15"/>
      <c r="H29" s="31">
        <f t="shared" si="30"/>
        <v>0</v>
      </c>
      <c r="I29" s="16">
        <f t="shared" si="31"/>
        <v>0</v>
      </c>
      <c r="J29" s="295"/>
      <c r="K29" s="335">
        <f t="shared" si="7"/>
        <v>0</v>
      </c>
      <c r="L29" s="296"/>
      <c r="M29" s="15"/>
      <c r="N29" s="31">
        <f t="shared" si="32"/>
        <v>0</v>
      </c>
      <c r="O29" s="16">
        <f t="shared" si="33"/>
        <v>0</v>
      </c>
      <c r="P29" s="295"/>
      <c r="Q29" s="335">
        <f t="shared" si="9"/>
        <v>0</v>
      </c>
      <c r="R29" s="296"/>
      <c r="S29" s="15"/>
      <c r="T29" s="31">
        <f t="shared" si="34"/>
        <v>0</v>
      </c>
      <c r="U29" s="16">
        <f t="shared" si="35"/>
        <v>0</v>
      </c>
      <c r="V29" s="295"/>
      <c r="W29" s="335">
        <f t="shared" si="11"/>
        <v>0</v>
      </c>
      <c r="X29" s="296"/>
      <c r="Y29" s="15"/>
      <c r="Z29" s="31">
        <f t="shared" si="36"/>
        <v>0</v>
      </c>
      <c r="AA29" s="16">
        <f t="shared" si="37"/>
        <v>0</v>
      </c>
      <c r="AB29" s="295"/>
      <c r="AC29" s="335">
        <f t="shared" si="13"/>
        <v>0</v>
      </c>
      <c r="AD29" s="296"/>
      <c r="AE29" s="15"/>
      <c r="AF29" s="31">
        <f t="shared" si="38"/>
        <v>0</v>
      </c>
      <c r="AG29" s="16">
        <f t="shared" si="39"/>
        <v>0</v>
      </c>
      <c r="AH29" s="295"/>
      <c r="AI29" s="335">
        <f t="shared" si="15"/>
        <v>0</v>
      </c>
      <c r="AJ29" s="296"/>
      <c r="AK29" s="15"/>
      <c r="AL29" s="31">
        <f t="shared" si="40"/>
        <v>0</v>
      </c>
      <c r="AM29" s="16">
        <f t="shared" si="41"/>
        <v>0</v>
      </c>
      <c r="AN29" s="295"/>
      <c r="AO29" s="335">
        <f t="shared" si="17"/>
        <v>0</v>
      </c>
      <c r="AP29" s="296"/>
      <c r="AQ29" s="15"/>
      <c r="AR29" s="31">
        <f t="shared" si="42"/>
        <v>0</v>
      </c>
      <c r="AS29" s="16">
        <f t="shared" si="43"/>
        <v>0</v>
      </c>
      <c r="AT29" s="295"/>
      <c r="AU29" s="335">
        <f t="shared" si="19"/>
        <v>0</v>
      </c>
      <c r="AV29" s="296"/>
      <c r="AW29" s="15"/>
      <c r="AX29" s="31">
        <f t="shared" si="44"/>
        <v>0</v>
      </c>
      <c r="AY29" s="16">
        <f t="shared" si="45"/>
        <v>0</v>
      </c>
      <c r="AZ29" s="295"/>
      <c r="BA29" s="335">
        <f t="shared" si="21"/>
        <v>0</v>
      </c>
      <c r="BB29" s="296"/>
      <c r="BC29" s="15"/>
      <c r="BD29" s="31">
        <f t="shared" si="46"/>
        <v>0</v>
      </c>
      <c r="BE29" s="335">
        <f t="shared" si="47"/>
        <v>0</v>
      </c>
      <c r="BF29" s="295"/>
      <c r="BG29" s="335">
        <f t="shared" si="23"/>
        <v>0</v>
      </c>
      <c r="BH29" s="296"/>
      <c r="BI29" s="15"/>
      <c r="BJ29" s="31">
        <f t="shared" si="48"/>
        <v>0</v>
      </c>
      <c r="BK29" s="335">
        <f t="shared" si="49"/>
        <v>0</v>
      </c>
      <c r="BL29" s="295"/>
      <c r="BM29" s="335">
        <f t="shared" si="25"/>
        <v>0</v>
      </c>
      <c r="BN29" s="296"/>
      <c r="BO29" s="15"/>
      <c r="BP29" s="31">
        <f t="shared" si="50"/>
        <v>0</v>
      </c>
      <c r="BQ29" s="16">
        <f t="shared" si="51"/>
        <v>0</v>
      </c>
      <c r="BR29" s="295"/>
      <c r="BS29" s="335">
        <f t="shared" si="27"/>
        <v>0</v>
      </c>
      <c r="BT29" s="296"/>
      <c r="BU29" s="15"/>
      <c r="BV29" s="31">
        <f t="shared" si="52"/>
        <v>0</v>
      </c>
      <c r="BW29" s="335">
        <f t="shared" si="53"/>
        <v>0</v>
      </c>
      <c r="BX29" s="295"/>
      <c r="BY29" s="335">
        <f t="shared" si="29"/>
        <v>0</v>
      </c>
    </row>
    <row r="30" spans="2:77" x14ac:dyDescent="0.25">
      <c r="B30">
        <v>24</v>
      </c>
      <c r="C30" s="33"/>
      <c r="D30" s="33"/>
      <c r="E30" s="33"/>
      <c r="F30" s="14"/>
      <c r="G30" s="15"/>
      <c r="H30" s="31">
        <f t="shared" si="30"/>
        <v>0</v>
      </c>
      <c r="I30" s="16">
        <f t="shared" si="31"/>
        <v>0</v>
      </c>
      <c r="J30" s="120"/>
      <c r="K30" s="335">
        <f t="shared" si="7"/>
        <v>0</v>
      </c>
      <c r="L30" s="14"/>
      <c r="M30" s="15"/>
      <c r="N30" s="31">
        <f t="shared" si="32"/>
        <v>0</v>
      </c>
      <c r="O30" s="16">
        <f t="shared" si="33"/>
        <v>0</v>
      </c>
      <c r="P30" s="120"/>
      <c r="Q30" s="335">
        <f t="shared" si="9"/>
        <v>0</v>
      </c>
      <c r="R30" s="14"/>
      <c r="S30" s="15"/>
      <c r="T30" s="31">
        <f t="shared" si="34"/>
        <v>0</v>
      </c>
      <c r="U30" s="16">
        <f t="shared" si="35"/>
        <v>0</v>
      </c>
      <c r="V30" s="120"/>
      <c r="W30" s="335">
        <f t="shared" si="11"/>
        <v>0</v>
      </c>
      <c r="X30" s="14"/>
      <c r="Y30" s="15"/>
      <c r="Z30" s="31">
        <f t="shared" si="36"/>
        <v>0</v>
      </c>
      <c r="AA30" s="16">
        <f t="shared" si="37"/>
        <v>0</v>
      </c>
      <c r="AB30" s="120"/>
      <c r="AC30" s="335">
        <f t="shared" si="13"/>
        <v>0</v>
      </c>
      <c r="AD30" s="14"/>
      <c r="AE30" s="15"/>
      <c r="AF30" s="31">
        <f t="shared" si="38"/>
        <v>0</v>
      </c>
      <c r="AG30" s="16">
        <f t="shared" si="39"/>
        <v>0</v>
      </c>
      <c r="AH30" s="120"/>
      <c r="AI30" s="335">
        <f t="shared" si="15"/>
        <v>0</v>
      </c>
      <c r="AJ30" s="14"/>
      <c r="AK30" s="15"/>
      <c r="AL30" s="31">
        <f t="shared" si="40"/>
        <v>0</v>
      </c>
      <c r="AM30" s="16">
        <f t="shared" si="41"/>
        <v>0</v>
      </c>
      <c r="AN30" s="120"/>
      <c r="AO30" s="335">
        <f t="shared" si="17"/>
        <v>0</v>
      </c>
      <c r="AP30" s="14"/>
      <c r="AQ30" s="15"/>
      <c r="AR30" s="31">
        <f t="shared" si="42"/>
        <v>0</v>
      </c>
      <c r="AS30" s="16">
        <f t="shared" si="43"/>
        <v>0</v>
      </c>
      <c r="AT30" s="120"/>
      <c r="AU30" s="335">
        <f t="shared" si="19"/>
        <v>0</v>
      </c>
      <c r="AV30" s="14"/>
      <c r="AW30" s="15"/>
      <c r="AX30" s="31">
        <f t="shared" si="44"/>
        <v>0</v>
      </c>
      <c r="AY30" s="16">
        <f t="shared" si="45"/>
        <v>0</v>
      </c>
      <c r="AZ30" s="120"/>
      <c r="BA30" s="335">
        <f t="shared" si="21"/>
        <v>0</v>
      </c>
      <c r="BB30" s="14"/>
      <c r="BC30" s="15"/>
      <c r="BD30" s="31">
        <f t="shared" si="46"/>
        <v>0</v>
      </c>
      <c r="BE30" s="335">
        <f t="shared" si="47"/>
        <v>0</v>
      </c>
      <c r="BF30" s="120"/>
      <c r="BG30" s="335">
        <f t="shared" si="23"/>
        <v>0</v>
      </c>
      <c r="BH30" s="14"/>
      <c r="BI30" s="15"/>
      <c r="BJ30" s="31">
        <f t="shared" si="48"/>
        <v>0</v>
      </c>
      <c r="BK30" s="335">
        <f t="shared" si="49"/>
        <v>0</v>
      </c>
      <c r="BL30" s="120"/>
      <c r="BM30" s="335">
        <f t="shared" si="25"/>
        <v>0</v>
      </c>
      <c r="BN30" s="14"/>
      <c r="BO30" s="15"/>
      <c r="BP30" s="31">
        <f t="shared" si="50"/>
        <v>0</v>
      </c>
      <c r="BQ30" s="16">
        <f t="shared" si="51"/>
        <v>0</v>
      </c>
      <c r="BR30" s="120"/>
      <c r="BS30" s="335">
        <f t="shared" si="27"/>
        <v>0</v>
      </c>
      <c r="BT30" s="14"/>
      <c r="BU30" s="15"/>
      <c r="BV30" s="31">
        <f t="shared" si="52"/>
        <v>0</v>
      </c>
      <c r="BW30" s="335">
        <f t="shared" si="53"/>
        <v>0</v>
      </c>
      <c r="BX30" s="120"/>
      <c r="BY30" s="335">
        <f t="shared" si="29"/>
        <v>0</v>
      </c>
    </row>
    <row r="31" spans="2:77" x14ac:dyDescent="0.25">
      <c r="B31">
        <v>25</v>
      </c>
      <c r="C31" s="33"/>
      <c r="D31" s="33"/>
      <c r="E31" s="33"/>
      <c r="F31" s="14"/>
      <c r="G31" s="15"/>
      <c r="H31" s="31">
        <f t="shared" si="30"/>
        <v>0</v>
      </c>
      <c r="I31" s="16">
        <f t="shared" si="31"/>
        <v>0</v>
      </c>
      <c r="J31" s="120"/>
      <c r="K31" s="335">
        <f t="shared" si="7"/>
        <v>0</v>
      </c>
      <c r="L31" s="14"/>
      <c r="M31" s="15"/>
      <c r="N31" s="31">
        <f t="shared" si="32"/>
        <v>0</v>
      </c>
      <c r="O31" s="16">
        <f t="shared" si="33"/>
        <v>0</v>
      </c>
      <c r="P31" s="120"/>
      <c r="Q31" s="335">
        <f t="shared" si="9"/>
        <v>0</v>
      </c>
      <c r="R31" s="14"/>
      <c r="S31" s="15"/>
      <c r="T31" s="31">
        <f t="shared" si="34"/>
        <v>0</v>
      </c>
      <c r="U31" s="16">
        <f t="shared" si="35"/>
        <v>0</v>
      </c>
      <c r="V31" s="120"/>
      <c r="W31" s="335">
        <f t="shared" si="11"/>
        <v>0</v>
      </c>
      <c r="X31" s="14"/>
      <c r="Y31" s="15"/>
      <c r="Z31" s="31">
        <f t="shared" si="36"/>
        <v>0</v>
      </c>
      <c r="AA31" s="16">
        <f t="shared" si="37"/>
        <v>0</v>
      </c>
      <c r="AB31" s="120"/>
      <c r="AC31" s="335">
        <f t="shared" si="13"/>
        <v>0</v>
      </c>
      <c r="AD31" s="14"/>
      <c r="AE31" s="15"/>
      <c r="AF31" s="31">
        <f t="shared" si="38"/>
        <v>0</v>
      </c>
      <c r="AG31" s="16">
        <f t="shared" si="39"/>
        <v>0</v>
      </c>
      <c r="AH31" s="120"/>
      <c r="AI31" s="335">
        <f t="shared" si="15"/>
        <v>0</v>
      </c>
      <c r="AJ31" s="14"/>
      <c r="AK31" s="15"/>
      <c r="AL31" s="31">
        <f t="shared" si="40"/>
        <v>0</v>
      </c>
      <c r="AM31" s="16">
        <f t="shared" si="41"/>
        <v>0</v>
      </c>
      <c r="AN31" s="120"/>
      <c r="AO31" s="335">
        <f t="shared" si="17"/>
        <v>0</v>
      </c>
      <c r="AP31" s="14"/>
      <c r="AQ31" s="15"/>
      <c r="AR31" s="31">
        <f t="shared" si="42"/>
        <v>0</v>
      </c>
      <c r="AS31" s="16">
        <f t="shared" si="43"/>
        <v>0</v>
      </c>
      <c r="AT31" s="120"/>
      <c r="AU31" s="335">
        <f t="shared" si="19"/>
        <v>0</v>
      </c>
      <c r="AV31" s="14"/>
      <c r="AW31" s="15"/>
      <c r="AX31" s="31">
        <f t="shared" si="44"/>
        <v>0</v>
      </c>
      <c r="AY31" s="16">
        <f t="shared" si="45"/>
        <v>0</v>
      </c>
      <c r="AZ31" s="120"/>
      <c r="BA31" s="335">
        <f t="shared" si="21"/>
        <v>0</v>
      </c>
      <c r="BB31" s="14"/>
      <c r="BC31" s="15"/>
      <c r="BD31" s="31">
        <f t="shared" si="46"/>
        <v>0</v>
      </c>
      <c r="BE31" s="335">
        <f t="shared" si="47"/>
        <v>0</v>
      </c>
      <c r="BF31" s="120"/>
      <c r="BG31" s="335">
        <f t="shared" si="23"/>
        <v>0</v>
      </c>
      <c r="BH31" s="14"/>
      <c r="BI31" s="15"/>
      <c r="BJ31" s="31">
        <f t="shared" si="48"/>
        <v>0</v>
      </c>
      <c r="BK31" s="335">
        <f t="shared" si="49"/>
        <v>0</v>
      </c>
      <c r="BL31" s="120"/>
      <c r="BM31" s="335">
        <f t="shared" si="25"/>
        <v>0</v>
      </c>
      <c r="BN31" s="14"/>
      <c r="BO31" s="15"/>
      <c r="BP31" s="31">
        <f t="shared" si="50"/>
        <v>0</v>
      </c>
      <c r="BQ31" s="16">
        <f t="shared" si="51"/>
        <v>0</v>
      </c>
      <c r="BR31" s="120"/>
      <c r="BS31" s="335">
        <f t="shared" si="27"/>
        <v>0</v>
      </c>
      <c r="BT31" s="14"/>
      <c r="BU31" s="15"/>
      <c r="BV31" s="31">
        <f t="shared" si="52"/>
        <v>0</v>
      </c>
      <c r="BW31" s="335">
        <f t="shared" si="53"/>
        <v>0</v>
      </c>
      <c r="BX31" s="120"/>
      <c r="BY31" s="335">
        <f t="shared" si="29"/>
        <v>0</v>
      </c>
    </row>
    <row r="32" spans="2:77" x14ac:dyDescent="0.25">
      <c r="B32">
        <v>25</v>
      </c>
      <c r="C32" s="33"/>
      <c r="D32" s="33"/>
      <c r="E32" s="33"/>
      <c r="F32" s="14"/>
      <c r="G32" s="15"/>
      <c r="H32" s="31">
        <f t="shared" si="30"/>
        <v>0</v>
      </c>
      <c r="I32" s="16">
        <f t="shared" si="31"/>
        <v>0</v>
      </c>
      <c r="J32" s="120"/>
      <c r="K32" s="335">
        <f t="shared" si="7"/>
        <v>0</v>
      </c>
      <c r="L32" s="14"/>
      <c r="M32" s="15"/>
      <c r="N32" s="31">
        <f t="shared" si="32"/>
        <v>0</v>
      </c>
      <c r="O32" s="16">
        <f t="shared" si="33"/>
        <v>0</v>
      </c>
      <c r="P32" s="120"/>
      <c r="Q32" s="335">
        <f t="shared" si="9"/>
        <v>0</v>
      </c>
      <c r="R32" s="14"/>
      <c r="S32" s="15"/>
      <c r="T32" s="31">
        <f t="shared" ref="T32:T52" si="54">IF($E32=5,5%*R32,IF($E32=10,10%*R32,IF($E32=15,15%*R32,0)))</f>
        <v>0</v>
      </c>
      <c r="U32" s="16">
        <f t="shared" ref="U32:U52" si="55">R32+S32</f>
        <v>0</v>
      </c>
      <c r="V32" s="120"/>
      <c r="W32" s="335">
        <f t="shared" si="11"/>
        <v>0</v>
      </c>
      <c r="X32" s="14"/>
      <c r="Y32" s="15"/>
      <c r="Z32" s="31">
        <f t="shared" si="36"/>
        <v>0</v>
      </c>
      <c r="AA32" s="16">
        <f t="shared" si="37"/>
        <v>0</v>
      </c>
      <c r="AB32" s="120"/>
      <c r="AC32" s="335">
        <f t="shared" si="13"/>
        <v>0</v>
      </c>
      <c r="AD32" s="14"/>
      <c r="AE32" s="15"/>
      <c r="AF32" s="31">
        <f t="shared" si="38"/>
        <v>0</v>
      </c>
      <c r="AG32" s="16">
        <f t="shared" si="39"/>
        <v>0</v>
      </c>
      <c r="AH32" s="120"/>
      <c r="AI32" s="335">
        <f t="shared" si="15"/>
        <v>0</v>
      </c>
      <c r="AJ32" s="14"/>
      <c r="AK32" s="15"/>
      <c r="AL32" s="31">
        <f t="shared" si="40"/>
        <v>0</v>
      </c>
      <c r="AM32" s="16">
        <f t="shared" si="41"/>
        <v>0</v>
      </c>
      <c r="AN32" s="120"/>
      <c r="AO32" s="335">
        <f t="shared" si="17"/>
        <v>0</v>
      </c>
      <c r="AP32" s="14"/>
      <c r="AQ32" s="15"/>
      <c r="AR32" s="31">
        <f t="shared" ref="AR32:AR53" si="56">IF($E32=5,5%*AP32,IF($E32=10,10%*AP32,IF($E32=15,15%*AP32,0)))</f>
        <v>0</v>
      </c>
      <c r="AS32" s="16">
        <f t="shared" ref="AS32:AS53" si="57">AP32+AQ32</f>
        <v>0</v>
      </c>
      <c r="AT32" s="120"/>
      <c r="AU32" s="335">
        <f t="shared" si="19"/>
        <v>0</v>
      </c>
      <c r="AV32" s="14"/>
      <c r="AW32" s="15"/>
      <c r="AX32" s="31">
        <f t="shared" si="44"/>
        <v>0</v>
      </c>
      <c r="AY32" s="16">
        <f t="shared" si="45"/>
        <v>0</v>
      </c>
      <c r="AZ32" s="120"/>
      <c r="BA32" s="335">
        <f t="shared" si="21"/>
        <v>0</v>
      </c>
      <c r="BB32" s="14"/>
      <c r="BC32" s="15"/>
      <c r="BD32" s="31">
        <f t="shared" si="46"/>
        <v>0</v>
      </c>
      <c r="BE32" s="335">
        <f t="shared" si="47"/>
        <v>0</v>
      </c>
      <c r="BF32" s="120"/>
      <c r="BG32" s="335">
        <f t="shared" si="23"/>
        <v>0</v>
      </c>
      <c r="BH32" s="14"/>
      <c r="BI32" s="15"/>
      <c r="BJ32" s="31">
        <f t="shared" si="48"/>
        <v>0</v>
      </c>
      <c r="BK32" s="335">
        <f t="shared" si="49"/>
        <v>0</v>
      </c>
      <c r="BL32" s="120"/>
      <c r="BM32" s="335">
        <f t="shared" si="25"/>
        <v>0</v>
      </c>
      <c r="BN32" s="14"/>
      <c r="BO32" s="15"/>
      <c r="BP32" s="31">
        <f t="shared" si="50"/>
        <v>0</v>
      </c>
      <c r="BQ32" s="16">
        <f t="shared" si="51"/>
        <v>0</v>
      </c>
      <c r="BR32" s="120"/>
      <c r="BS32" s="335">
        <f t="shared" si="27"/>
        <v>0</v>
      </c>
      <c r="BT32" s="14"/>
      <c r="BU32" s="15"/>
      <c r="BV32" s="31">
        <f t="shared" si="52"/>
        <v>0</v>
      </c>
      <c r="BW32" s="335">
        <f t="shared" si="53"/>
        <v>0</v>
      </c>
      <c r="BX32" s="120"/>
      <c r="BY32" s="335">
        <f t="shared" si="29"/>
        <v>0</v>
      </c>
    </row>
    <row r="33" spans="2:77" x14ac:dyDescent="0.25">
      <c r="B33">
        <v>26</v>
      </c>
      <c r="C33" s="33"/>
      <c r="D33" s="33"/>
      <c r="E33" s="33"/>
      <c r="F33" s="14"/>
      <c r="G33" s="15"/>
      <c r="H33" s="31">
        <f t="shared" si="30"/>
        <v>0</v>
      </c>
      <c r="I33" s="16">
        <f t="shared" si="31"/>
        <v>0</v>
      </c>
      <c r="J33" s="120"/>
      <c r="K33" s="335">
        <f t="shared" si="7"/>
        <v>0</v>
      </c>
      <c r="L33" s="14"/>
      <c r="M33" s="15"/>
      <c r="N33" s="31">
        <f t="shared" si="32"/>
        <v>0</v>
      </c>
      <c r="O33" s="16">
        <f t="shared" si="33"/>
        <v>0</v>
      </c>
      <c r="P33" s="120"/>
      <c r="Q33" s="335">
        <f t="shared" si="9"/>
        <v>0</v>
      </c>
      <c r="R33" s="14"/>
      <c r="S33" s="15"/>
      <c r="T33" s="31">
        <f t="shared" si="54"/>
        <v>0</v>
      </c>
      <c r="U33" s="16">
        <f t="shared" si="55"/>
        <v>0</v>
      </c>
      <c r="V33" s="120"/>
      <c r="W33" s="335">
        <f t="shared" si="11"/>
        <v>0</v>
      </c>
      <c r="X33" s="14"/>
      <c r="Y33" s="15"/>
      <c r="Z33" s="31">
        <f t="shared" si="36"/>
        <v>0</v>
      </c>
      <c r="AA33" s="16">
        <f t="shared" si="37"/>
        <v>0</v>
      </c>
      <c r="AB33" s="120"/>
      <c r="AC33" s="335">
        <f t="shared" si="13"/>
        <v>0</v>
      </c>
      <c r="AD33" s="14"/>
      <c r="AE33" s="15"/>
      <c r="AF33" s="31">
        <f t="shared" ref="AF33:AF54" si="58">IF($E33=5,5%*AD33,IF($E33=10,10%*AD33,IF($E33=15,15%*AD33,0)))</f>
        <v>0</v>
      </c>
      <c r="AG33" s="16">
        <f t="shared" ref="AG33:AG54" si="59">AD33+AE33</f>
        <v>0</v>
      </c>
      <c r="AH33" s="120"/>
      <c r="AI33" s="335">
        <f t="shared" si="15"/>
        <v>0</v>
      </c>
      <c r="AJ33" s="14"/>
      <c r="AK33" s="15"/>
      <c r="AL33" s="31">
        <f t="shared" si="40"/>
        <v>0</v>
      </c>
      <c r="AM33" s="16">
        <f t="shared" si="41"/>
        <v>0</v>
      </c>
      <c r="AN33" s="120"/>
      <c r="AO33" s="335">
        <f t="shared" si="17"/>
        <v>0</v>
      </c>
      <c r="AP33" s="14"/>
      <c r="AQ33" s="15"/>
      <c r="AR33" s="31">
        <f t="shared" si="56"/>
        <v>0</v>
      </c>
      <c r="AS33" s="16">
        <f t="shared" si="57"/>
        <v>0</v>
      </c>
      <c r="AT33" s="120"/>
      <c r="AU33" s="335">
        <f t="shared" si="19"/>
        <v>0</v>
      </c>
      <c r="AV33" s="14"/>
      <c r="AW33" s="15"/>
      <c r="AX33" s="31">
        <f t="shared" ref="AX33:AX55" si="60">IF($E33=5,5%*AV33,IF($E33=10,10%*AV33,IF($E33=15,15%*AV33,0)))</f>
        <v>0</v>
      </c>
      <c r="AY33" s="16">
        <f t="shared" ref="AY33:AY55" si="61">AV33+AW33</f>
        <v>0</v>
      </c>
      <c r="AZ33" s="120"/>
      <c r="BA33" s="335">
        <f t="shared" si="21"/>
        <v>0</v>
      </c>
      <c r="BB33" s="14"/>
      <c r="BC33" s="15"/>
      <c r="BD33" s="31">
        <f t="shared" si="46"/>
        <v>0</v>
      </c>
      <c r="BE33" s="335">
        <f t="shared" si="47"/>
        <v>0</v>
      </c>
      <c r="BF33" s="120"/>
      <c r="BG33" s="335">
        <f t="shared" si="23"/>
        <v>0</v>
      </c>
      <c r="BH33" s="14"/>
      <c r="BI33" s="15"/>
      <c r="BJ33" s="31">
        <f t="shared" si="48"/>
        <v>0</v>
      </c>
      <c r="BK33" s="335">
        <f t="shared" si="49"/>
        <v>0</v>
      </c>
      <c r="BL33" s="120"/>
      <c r="BM33" s="335">
        <f t="shared" si="25"/>
        <v>0</v>
      </c>
      <c r="BN33" s="14"/>
      <c r="BO33" s="15"/>
      <c r="BP33" s="31">
        <f t="shared" si="50"/>
        <v>0</v>
      </c>
      <c r="BQ33" s="16">
        <f t="shared" si="51"/>
        <v>0</v>
      </c>
      <c r="BR33" s="120"/>
      <c r="BS33" s="335">
        <f t="shared" si="27"/>
        <v>0</v>
      </c>
      <c r="BT33" s="14"/>
      <c r="BU33" s="15"/>
      <c r="BV33" s="31">
        <f t="shared" si="52"/>
        <v>0</v>
      </c>
      <c r="BW33" s="335">
        <f t="shared" si="53"/>
        <v>0</v>
      </c>
      <c r="BX33" s="120"/>
      <c r="BY33" s="335">
        <f t="shared" si="29"/>
        <v>0</v>
      </c>
    </row>
    <row r="34" spans="2:77" x14ac:dyDescent="0.25">
      <c r="B34">
        <v>27</v>
      </c>
      <c r="C34" s="33"/>
      <c r="D34" s="33"/>
      <c r="E34" s="33"/>
      <c r="F34" s="14"/>
      <c r="G34" s="15"/>
      <c r="H34" s="31">
        <f t="shared" ref="H34:H53" si="62">IF($E34=5,5%*F34,IF($E34=10,10%*F34,IF($E34=15,15%*F34,0)))</f>
        <v>0</v>
      </c>
      <c r="I34" s="16">
        <f t="shared" ref="I34:I53" si="63">F34+G34</f>
        <v>0</v>
      </c>
      <c r="J34" s="120"/>
      <c r="K34" s="335">
        <f t="shared" si="7"/>
        <v>0</v>
      </c>
      <c r="L34" s="14"/>
      <c r="M34" s="15"/>
      <c r="N34" s="31">
        <f t="shared" ref="N34:N54" si="64">IF($E34=5,5%*L34,IF($E34=10,10%*L34,IF($E34=15,15%*L34,0)))</f>
        <v>0</v>
      </c>
      <c r="O34" s="16">
        <f t="shared" ref="O34:O54" si="65">L34+M34</f>
        <v>0</v>
      </c>
      <c r="P34" s="120"/>
      <c r="Q34" s="335">
        <f t="shared" si="9"/>
        <v>0</v>
      </c>
      <c r="R34" s="14"/>
      <c r="S34" s="15"/>
      <c r="T34" s="31">
        <f t="shared" si="54"/>
        <v>0</v>
      </c>
      <c r="U34" s="16">
        <f t="shared" si="55"/>
        <v>0</v>
      </c>
      <c r="V34" s="120"/>
      <c r="W34" s="335">
        <f t="shared" si="11"/>
        <v>0</v>
      </c>
      <c r="X34" s="14"/>
      <c r="Y34" s="15"/>
      <c r="Z34" s="31">
        <f t="shared" si="36"/>
        <v>0</v>
      </c>
      <c r="AA34" s="16">
        <f t="shared" si="37"/>
        <v>0</v>
      </c>
      <c r="AB34" s="120"/>
      <c r="AC34" s="335">
        <f t="shared" si="13"/>
        <v>0</v>
      </c>
      <c r="AD34" s="14"/>
      <c r="AE34" s="15"/>
      <c r="AF34" s="31">
        <f t="shared" si="58"/>
        <v>0</v>
      </c>
      <c r="AG34" s="16">
        <f t="shared" si="59"/>
        <v>0</v>
      </c>
      <c r="AH34" s="120"/>
      <c r="AI34" s="335">
        <f t="shared" si="15"/>
        <v>0</v>
      </c>
      <c r="AJ34" s="14"/>
      <c r="AK34" s="15"/>
      <c r="AL34" s="31">
        <f t="shared" si="40"/>
        <v>0</v>
      </c>
      <c r="AM34" s="16">
        <f t="shared" si="41"/>
        <v>0</v>
      </c>
      <c r="AN34" s="120"/>
      <c r="AO34" s="335">
        <f t="shared" si="17"/>
        <v>0</v>
      </c>
      <c r="AP34" s="14"/>
      <c r="AQ34" s="15"/>
      <c r="AR34" s="31">
        <f t="shared" si="56"/>
        <v>0</v>
      </c>
      <c r="AS34" s="16">
        <f t="shared" si="57"/>
        <v>0</v>
      </c>
      <c r="AT34" s="120"/>
      <c r="AU34" s="335">
        <f t="shared" si="19"/>
        <v>0</v>
      </c>
      <c r="AV34" s="14"/>
      <c r="AW34" s="15"/>
      <c r="AX34" s="31">
        <f t="shared" si="60"/>
        <v>0</v>
      </c>
      <c r="AY34" s="16">
        <f t="shared" si="61"/>
        <v>0</v>
      </c>
      <c r="AZ34" s="120"/>
      <c r="BA34" s="335">
        <f t="shared" si="21"/>
        <v>0</v>
      </c>
      <c r="BB34" s="14"/>
      <c r="BC34" s="15"/>
      <c r="BD34" s="31">
        <f t="shared" ref="BD34:BD54" si="66">IF($E34=5,5%*BB34,IF($E34=10,10%*BB34,IF($E34=15,15%*BB34,0)))</f>
        <v>0</v>
      </c>
      <c r="BE34" s="335">
        <f t="shared" ref="BE34:BE54" si="67">BB34+BC34</f>
        <v>0</v>
      </c>
      <c r="BF34" s="120"/>
      <c r="BG34" s="335">
        <f t="shared" si="23"/>
        <v>0</v>
      </c>
      <c r="BH34" s="14"/>
      <c r="BI34" s="15"/>
      <c r="BJ34" s="31">
        <f t="shared" si="48"/>
        <v>0</v>
      </c>
      <c r="BK34" s="335">
        <f t="shared" si="49"/>
        <v>0</v>
      </c>
      <c r="BL34" s="120"/>
      <c r="BM34" s="335">
        <f t="shared" si="25"/>
        <v>0</v>
      </c>
      <c r="BN34" s="14"/>
      <c r="BO34" s="15"/>
      <c r="BP34" s="31">
        <f t="shared" si="50"/>
        <v>0</v>
      </c>
      <c r="BQ34" s="16">
        <f t="shared" si="51"/>
        <v>0</v>
      </c>
      <c r="BR34" s="120"/>
      <c r="BS34" s="335">
        <f t="shared" si="27"/>
        <v>0</v>
      </c>
      <c r="BT34" s="14"/>
      <c r="BU34" s="15"/>
      <c r="BV34" s="31">
        <f t="shared" si="52"/>
        <v>0</v>
      </c>
      <c r="BW34" s="335">
        <f t="shared" si="53"/>
        <v>0</v>
      </c>
      <c r="BX34" s="120"/>
      <c r="BY34" s="335">
        <f t="shared" si="29"/>
        <v>0</v>
      </c>
    </row>
    <row r="35" spans="2:77" x14ac:dyDescent="0.25">
      <c r="B35">
        <v>28</v>
      </c>
      <c r="C35" s="33"/>
      <c r="D35" s="33"/>
      <c r="E35" s="33"/>
      <c r="F35" s="14"/>
      <c r="G35" s="15"/>
      <c r="H35" s="31">
        <f t="shared" si="62"/>
        <v>0</v>
      </c>
      <c r="I35" s="16">
        <f t="shared" si="63"/>
        <v>0</v>
      </c>
      <c r="J35" s="120"/>
      <c r="K35" s="335">
        <f t="shared" si="7"/>
        <v>0</v>
      </c>
      <c r="L35" s="14"/>
      <c r="M35" s="15"/>
      <c r="N35" s="31">
        <f t="shared" si="64"/>
        <v>0</v>
      </c>
      <c r="O35" s="16">
        <f t="shared" si="65"/>
        <v>0</v>
      </c>
      <c r="P35" s="120"/>
      <c r="Q35" s="335">
        <f t="shared" si="9"/>
        <v>0</v>
      </c>
      <c r="R35" s="14"/>
      <c r="S35" s="15"/>
      <c r="T35" s="31">
        <f t="shared" si="54"/>
        <v>0</v>
      </c>
      <c r="U35" s="16">
        <f t="shared" si="55"/>
        <v>0</v>
      </c>
      <c r="V35" s="120"/>
      <c r="W35" s="335">
        <f t="shared" si="11"/>
        <v>0</v>
      </c>
      <c r="X35" s="14"/>
      <c r="Y35" s="15"/>
      <c r="Z35" s="31">
        <f t="shared" ref="Z35:Z53" si="68">IF($E35=5,5%*X35,IF($E35=10,10%*X35,IF($E35=15,15%*X35,0)))</f>
        <v>0</v>
      </c>
      <c r="AA35" s="16">
        <f t="shared" ref="AA35:AA53" si="69">X35+Y35</f>
        <v>0</v>
      </c>
      <c r="AB35" s="120"/>
      <c r="AC35" s="335">
        <f t="shared" si="13"/>
        <v>0</v>
      </c>
      <c r="AD35" s="14"/>
      <c r="AE35" s="15"/>
      <c r="AF35" s="31">
        <f t="shared" si="58"/>
        <v>0</v>
      </c>
      <c r="AG35" s="16">
        <f t="shared" si="59"/>
        <v>0</v>
      </c>
      <c r="AH35" s="120"/>
      <c r="AI35" s="335">
        <f t="shared" si="15"/>
        <v>0</v>
      </c>
      <c r="AJ35" s="14"/>
      <c r="AK35" s="15"/>
      <c r="AL35" s="31">
        <f t="shared" si="40"/>
        <v>0</v>
      </c>
      <c r="AM35" s="16">
        <f t="shared" si="41"/>
        <v>0</v>
      </c>
      <c r="AN35" s="120"/>
      <c r="AO35" s="335">
        <f t="shared" si="17"/>
        <v>0</v>
      </c>
      <c r="AP35" s="14"/>
      <c r="AQ35" s="15"/>
      <c r="AR35" s="31">
        <f t="shared" si="56"/>
        <v>0</v>
      </c>
      <c r="AS35" s="16">
        <f t="shared" si="57"/>
        <v>0</v>
      </c>
      <c r="AT35" s="120"/>
      <c r="AU35" s="335">
        <f t="shared" si="19"/>
        <v>0</v>
      </c>
      <c r="AV35" s="14"/>
      <c r="AW35" s="15"/>
      <c r="AX35" s="31">
        <f t="shared" si="60"/>
        <v>0</v>
      </c>
      <c r="AY35" s="16">
        <f t="shared" si="61"/>
        <v>0</v>
      </c>
      <c r="AZ35" s="120"/>
      <c r="BA35" s="335">
        <f t="shared" si="21"/>
        <v>0</v>
      </c>
      <c r="BB35" s="14"/>
      <c r="BC35" s="15"/>
      <c r="BD35" s="31">
        <f t="shared" si="66"/>
        <v>0</v>
      </c>
      <c r="BE35" s="335">
        <f t="shared" si="67"/>
        <v>0</v>
      </c>
      <c r="BF35" s="120"/>
      <c r="BG35" s="335">
        <f t="shared" si="23"/>
        <v>0</v>
      </c>
      <c r="BH35" s="14"/>
      <c r="BI35" s="15"/>
      <c r="BJ35" s="31">
        <f t="shared" ref="BJ35:BJ54" si="70">IF($E35=5,5%*BH35,IF($E35=10,10%*BH35,IF($E35=15,15%*BH35,0)))</f>
        <v>0</v>
      </c>
      <c r="BK35" s="335">
        <f t="shared" ref="BK35:BK54" si="71">BH35+BI35</f>
        <v>0</v>
      </c>
      <c r="BL35" s="120"/>
      <c r="BM35" s="335">
        <f t="shared" si="25"/>
        <v>0</v>
      </c>
      <c r="BN35" s="14"/>
      <c r="BO35" s="15"/>
      <c r="BP35" s="31">
        <f t="shared" si="50"/>
        <v>0</v>
      </c>
      <c r="BQ35" s="16">
        <f t="shared" si="51"/>
        <v>0</v>
      </c>
      <c r="BR35" s="120"/>
      <c r="BS35" s="335">
        <f t="shared" si="27"/>
        <v>0</v>
      </c>
      <c r="BT35" s="14"/>
      <c r="BU35" s="15"/>
      <c r="BV35" s="31">
        <f t="shared" si="52"/>
        <v>0</v>
      </c>
      <c r="BW35" s="335">
        <f t="shared" si="53"/>
        <v>0</v>
      </c>
      <c r="BX35" s="120"/>
      <c r="BY35" s="335">
        <f t="shared" si="29"/>
        <v>0</v>
      </c>
    </row>
    <row r="36" spans="2:77" x14ac:dyDescent="0.25">
      <c r="B36">
        <v>29</v>
      </c>
      <c r="C36" s="33"/>
      <c r="D36" s="33"/>
      <c r="E36" s="33"/>
      <c r="F36" s="14"/>
      <c r="G36" s="15"/>
      <c r="H36" s="31">
        <f t="shared" si="62"/>
        <v>0</v>
      </c>
      <c r="I36" s="16">
        <f t="shared" si="63"/>
        <v>0</v>
      </c>
      <c r="J36" s="120"/>
      <c r="K36" s="335">
        <f t="shared" si="7"/>
        <v>0</v>
      </c>
      <c r="L36" s="14"/>
      <c r="M36" s="15"/>
      <c r="N36" s="31">
        <f t="shared" si="64"/>
        <v>0</v>
      </c>
      <c r="O36" s="16">
        <f t="shared" si="65"/>
        <v>0</v>
      </c>
      <c r="P36" s="120"/>
      <c r="Q36" s="335">
        <f t="shared" si="9"/>
        <v>0</v>
      </c>
      <c r="R36" s="14"/>
      <c r="S36" s="15"/>
      <c r="T36" s="31">
        <f t="shared" si="54"/>
        <v>0</v>
      </c>
      <c r="U36" s="16">
        <f t="shared" si="55"/>
        <v>0</v>
      </c>
      <c r="V36" s="120"/>
      <c r="W36" s="335">
        <f t="shared" si="11"/>
        <v>0</v>
      </c>
      <c r="X36" s="14"/>
      <c r="Y36" s="15"/>
      <c r="Z36" s="31">
        <f t="shared" si="68"/>
        <v>0</v>
      </c>
      <c r="AA36" s="16">
        <f t="shared" si="69"/>
        <v>0</v>
      </c>
      <c r="AB36" s="120"/>
      <c r="AC36" s="335">
        <f t="shared" si="13"/>
        <v>0</v>
      </c>
      <c r="AD36" s="14"/>
      <c r="AE36" s="15"/>
      <c r="AF36" s="31">
        <f t="shared" si="58"/>
        <v>0</v>
      </c>
      <c r="AG36" s="16">
        <f t="shared" si="59"/>
        <v>0</v>
      </c>
      <c r="AH36" s="120"/>
      <c r="AI36" s="335">
        <f t="shared" si="15"/>
        <v>0</v>
      </c>
      <c r="AJ36" s="14"/>
      <c r="AK36" s="15"/>
      <c r="AL36" s="31">
        <f t="shared" ref="AL36:AL50" si="72">IF($E36=5,5%*AJ36,IF($E36=10,10%*AJ36,IF($E36=15,15%*AJ36,0)))</f>
        <v>0</v>
      </c>
      <c r="AM36" s="16">
        <f t="shared" ref="AM36:AM50" si="73">AJ36+AK36</f>
        <v>0</v>
      </c>
      <c r="AN36" s="120"/>
      <c r="AO36" s="335">
        <f t="shared" si="17"/>
        <v>0</v>
      </c>
      <c r="AP36" s="14"/>
      <c r="AQ36" s="15"/>
      <c r="AR36" s="31">
        <f t="shared" si="56"/>
        <v>0</v>
      </c>
      <c r="AS36" s="16">
        <f t="shared" si="57"/>
        <v>0</v>
      </c>
      <c r="AT36" s="120"/>
      <c r="AU36" s="335">
        <f t="shared" si="19"/>
        <v>0</v>
      </c>
      <c r="AV36" s="14"/>
      <c r="AW36" s="15"/>
      <c r="AX36" s="31">
        <f t="shared" si="60"/>
        <v>0</v>
      </c>
      <c r="AY36" s="16">
        <f t="shared" si="61"/>
        <v>0</v>
      </c>
      <c r="AZ36" s="120"/>
      <c r="BA36" s="335">
        <f t="shared" si="21"/>
        <v>0</v>
      </c>
      <c r="BB36" s="14"/>
      <c r="BC36" s="15"/>
      <c r="BD36" s="31">
        <f t="shared" si="66"/>
        <v>0</v>
      </c>
      <c r="BE36" s="335">
        <f t="shared" si="67"/>
        <v>0</v>
      </c>
      <c r="BF36" s="120"/>
      <c r="BG36" s="335">
        <f t="shared" si="23"/>
        <v>0</v>
      </c>
      <c r="BH36" s="14"/>
      <c r="BI36" s="15"/>
      <c r="BJ36" s="31">
        <f t="shared" si="70"/>
        <v>0</v>
      </c>
      <c r="BK36" s="335">
        <f t="shared" si="71"/>
        <v>0</v>
      </c>
      <c r="BL36" s="120"/>
      <c r="BM36" s="335">
        <f t="shared" si="25"/>
        <v>0</v>
      </c>
      <c r="BN36" s="14"/>
      <c r="BO36" s="15"/>
      <c r="BP36" s="31">
        <f t="shared" si="50"/>
        <v>0</v>
      </c>
      <c r="BQ36" s="16">
        <f t="shared" si="51"/>
        <v>0</v>
      </c>
      <c r="BR36" s="120"/>
      <c r="BS36" s="335">
        <f t="shared" si="27"/>
        <v>0</v>
      </c>
      <c r="BT36" s="14"/>
      <c r="BU36" s="15"/>
      <c r="BV36" s="31">
        <f t="shared" si="52"/>
        <v>0</v>
      </c>
      <c r="BW36" s="335">
        <f t="shared" si="53"/>
        <v>0</v>
      </c>
      <c r="BX36" s="120"/>
      <c r="BY36" s="335">
        <f t="shared" si="29"/>
        <v>0</v>
      </c>
    </row>
    <row r="37" spans="2:77" x14ac:dyDescent="0.25">
      <c r="B37">
        <v>30</v>
      </c>
      <c r="C37" s="33"/>
      <c r="D37" s="33"/>
      <c r="E37" s="33"/>
      <c r="F37" s="14"/>
      <c r="G37" s="15"/>
      <c r="H37" s="31">
        <f t="shared" si="62"/>
        <v>0</v>
      </c>
      <c r="I37" s="16">
        <f t="shared" si="63"/>
        <v>0</v>
      </c>
      <c r="J37" s="120"/>
      <c r="K37" s="335">
        <f t="shared" si="7"/>
        <v>0</v>
      </c>
      <c r="L37" s="14"/>
      <c r="M37" s="15"/>
      <c r="N37" s="31">
        <f t="shared" si="64"/>
        <v>0</v>
      </c>
      <c r="O37" s="16">
        <f t="shared" si="65"/>
        <v>0</v>
      </c>
      <c r="P37" s="120"/>
      <c r="Q37" s="335">
        <f t="shared" si="9"/>
        <v>0</v>
      </c>
      <c r="R37" s="14"/>
      <c r="S37" s="15"/>
      <c r="T37" s="31">
        <f t="shared" si="54"/>
        <v>0</v>
      </c>
      <c r="U37" s="16">
        <f t="shared" si="55"/>
        <v>0</v>
      </c>
      <c r="V37" s="120"/>
      <c r="W37" s="335">
        <f t="shared" si="11"/>
        <v>0</v>
      </c>
      <c r="X37" s="14"/>
      <c r="Y37" s="15"/>
      <c r="Z37" s="31">
        <f t="shared" si="68"/>
        <v>0</v>
      </c>
      <c r="AA37" s="16">
        <f t="shared" si="69"/>
        <v>0</v>
      </c>
      <c r="AB37" s="120"/>
      <c r="AC37" s="335">
        <f t="shared" si="13"/>
        <v>0</v>
      </c>
      <c r="AD37" s="14"/>
      <c r="AE37" s="15"/>
      <c r="AF37" s="31">
        <f t="shared" si="58"/>
        <v>0</v>
      </c>
      <c r="AG37" s="16">
        <f t="shared" si="59"/>
        <v>0</v>
      </c>
      <c r="AH37" s="120"/>
      <c r="AI37" s="335">
        <f t="shared" si="15"/>
        <v>0</v>
      </c>
      <c r="AJ37" s="14"/>
      <c r="AK37" s="15"/>
      <c r="AL37" s="31">
        <f t="shared" si="72"/>
        <v>0</v>
      </c>
      <c r="AM37" s="16">
        <f t="shared" si="73"/>
        <v>0</v>
      </c>
      <c r="AN37" s="120"/>
      <c r="AO37" s="335">
        <f t="shared" si="17"/>
        <v>0</v>
      </c>
      <c r="AP37" s="14"/>
      <c r="AQ37" s="15"/>
      <c r="AR37" s="31">
        <f t="shared" si="56"/>
        <v>0</v>
      </c>
      <c r="AS37" s="16">
        <f t="shared" si="57"/>
        <v>0</v>
      </c>
      <c r="AT37" s="120"/>
      <c r="AU37" s="335">
        <f t="shared" si="19"/>
        <v>0</v>
      </c>
      <c r="AV37" s="14"/>
      <c r="AW37" s="15"/>
      <c r="AX37" s="31">
        <f t="shared" si="60"/>
        <v>0</v>
      </c>
      <c r="AY37" s="16">
        <f t="shared" si="61"/>
        <v>0</v>
      </c>
      <c r="AZ37" s="120"/>
      <c r="BA37" s="335">
        <f t="shared" si="21"/>
        <v>0</v>
      </c>
      <c r="BB37" s="14"/>
      <c r="BC37" s="15"/>
      <c r="BD37" s="31">
        <f t="shared" si="66"/>
        <v>0</v>
      </c>
      <c r="BE37" s="335">
        <f t="shared" si="67"/>
        <v>0</v>
      </c>
      <c r="BF37" s="120"/>
      <c r="BG37" s="335">
        <f t="shared" si="23"/>
        <v>0</v>
      </c>
      <c r="BH37" s="14"/>
      <c r="BI37" s="15"/>
      <c r="BJ37" s="31">
        <f t="shared" si="70"/>
        <v>0</v>
      </c>
      <c r="BK37" s="335">
        <f t="shared" si="71"/>
        <v>0</v>
      </c>
      <c r="BL37" s="120"/>
      <c r="BM37" s="335">
        <f t="shared" si="25"/>
        <v>0</v>
      </c>
      <c r="BN37" s="14"/>
      <c r="BO37" s="15"/>
      <c r="BP37" s="31">
        <f t="shared" ref="BP37:BP52" si="74">IF($E37=5,5%*BN37,IF($E37=10,10%*BN37,IF($E37=15,15%*BN37,0)))</f>
        <v>0</v>
      </c>
      <c r="BQ37" s="16">
        <f t="shared" ref="BQ37:BQ52" si="75">BN37+BO37</f>
        <v>0</v>
      </c>
      <c r="BR37" s="120"/>
      <c r="BS37" s="335">
        <f t="shared" si="27"/>
        <v>0</v>
      </c>
      <c r="BT37" s="14"/>
      <c r="BU37" s="15"/>
      <c r="BV37" s="31">
        <f t="shared" ref="BV37:BV58" si="76">IF($E37=5,5%*BT37,IF($E37=10,10%*BT37,IF($E37=15,15%*BT37,0)))</f>
        <v>0</v>
      </c>
      <c r="BW37" s="335">
        <f t="shared" ref="BW37:BW58" si="77">BT37+BU37</f>
        <v>0</v>
      </c>
      <c r="BX37" s="120"/>
      <c r="BY37" s="335">
        <f t="shared" si="29"/>
        <v>0</v>
      </c>
    </row>
    <row r="38" spans="2:77" x14ac:dyDescent="0.25">
      <c r="B38">
        <v>31</v>
      </c>
      <c r="C38" s="33"/>
      <c r="D38" s="33"/>
      <c r="E38" s="33"/>
      <c r="F38" s="14"/>
      <c r="G38" s="15"/>
      <c r="H38" s="31">
        <f t="shared" si="62"/>
        <v>0</v>
      </c>
      <c r="I38" s="16">
        <f t="shared" si="63"/>
        <v>0</v>
      </c>
      <c r="J38" s="120"/>
      <c r="K38" s="335">
        <f t="shared" si="7"/>
        <v>0</v>
      </c>
      <c r="L38" s="14"/>
      <c r="M38" s="15"/>
      <c r="N38" s="31">
        <f t="shared" si="64"/>
        <v>0</v>
      </c>
      <c r="O38" s="16">
        <f t="shared" si="65"/>
        <v>0</v>
      </c>
      <c r="P38" s="120"/>
      <c r="Q38" s="335">
        <f t="shared" si="9"/>
        <v>0</v>
      </c>
      <c r="R38" s="14"/>
      <c r="S38" s="15"/>
      <c r="T38" s="31">
        <f t="shared" si="54"/>
        <v>0</v>
      </c>
      <c r="U38" s="16">
        <f t="shared" si="55"/>
        <v>0</v>
      </c>
      <c r="V38" s="120"/>
      <c r="W38" s="335">
        <f t="shared" si="11"/>
        <v>0</v>
      </c>
      <c r="X38" s="14"/>
      <c r="Y38" s="15"/>
      <c r="Z38" s="31">
        <f t="shared" si="68"/>
        <v>0</v>
      </c>
      <c r="AA38" s="16">
        <f t="shared" si="69"/>
        <v>0</v>
      </c>
      <c r="AB38" s="120"/>
      <c r="AC38" s="335">
        <f t="shared" si="13"/>
        <v>0</v>
      </c>
      <c r="AD38" s="14"/>
      <c r="AE38" s="15"/>
      <c r="AF38" s="31">
        <f t="shared" si="58"/>
        <v>0</v>
      </c>
      <c r="AG38" s="16">
        <f t="shared" si="59"/>
        <v>0</v>
      </c>
      <c r="AH38" s="120"/>
      <c r="AI38" s="335">
        <f t="shared" si="15"/>
        <v>0</v>
      </c>
      <c r="AJ38" s="14"/>
      <c r="AK38" s="15"/>
      <c r="AL38" s="31">
        <f t="shared" si="72"/>
        <v>0</v>
      </c>
      <c r="AM38" s="16">
        <f t="shared" si="73"/>
        <v>0</v>
      </c>
      <c r="AN38" s="120"/>
      <c r="AO38" s="335">
        <f t="shared" si="17"/>
        <v>0</v>
      </c>
      <c r="AP38" s="14"/>
      <c r="AQ38" s="15"/>
      <c r="AR38" s="31">
        <f t="shared" si="56"/>
        <v>0</v>
      </c>
      <c r="AS38" s="16">
        <f t="shared" si="57"/>
        <v>0</v>
      </c>
      <c r="AT38" s="120"/>
      <c r="AU38" s="335">
        <f t="shared" si="19"/>
        <v>0</v>
      </c>
      <c r="AV38" s="14"/>
      <c r="AW38" s="15"/>
      <c r="AX38" s="31">
        <f t="shared" si="60"/>
        <v>0</v>
      </c>
      <c r="AY38" s="16">
        <f t="shared" si="61"/>
        <v>0</v>
      </c>
      <c r="AZ38" s="120"/>
      <c r="BA38" s="335">
        <f t="shared" si="21"/>
        <v>0</v>
      </c>
      <c r="BB38" s="14"/>
      <c r="BC38" s="15"/>
      <c r="BD38" s="31">
        <f t="shared" si="66"/>
        <v>0</v>
      </c>
      <c r="BE38" s="335">
        <f t="shared" si="67"/>
        <v>0</v>
      </c>
      <c r="BF38" s="120"/>
      <c r="BG38" s="335">
        <f t="shared" si="23"/>
        <v>0</v>
      </c>
      <c r="BH38" s="14"/>
      <c r="BI38" s="15"/>
      <c r="BJ38" s="31">
        <f t="shared" si="70"/>
        <v>0</v>
      </c>
      <c r="BK38" s="335">
        <f t="shared" si="71"/>
        <v>0</v>
      </c>
      <c r="BL38" s="120"/>
      <c r="BM38" s="335">
        <f t="shared" si="25"/>
        <v>0</v>
      </c>
      <c r="BN38" s="14"/>
      <c r="BO38" s="15"/>
      <c r="BP38" s="31">
        <f t="shared" si="74"/>
        <v>0</v>
      </c>
      <c r="BQ38" s="16">
        <f t="shared" si="75"/>
        <v>0</v>
      </c>
      <c r="BR38" s="120"/>
      <c r="BS38" s="335">
        <f t="shared" si="27"/>
        <v>0</v>
      </c>
      <c r="BT38" s="14"/>
      <c r="BU38" s="15"/>
      <c r="BV38" s="31">
        <f t="shared" si="76"/>
        <v>0</v>
      </c>
      <c r="BW38" s="335">
        <f t="shared" si="77"/>
        <v>0</v>
      </c>
      <c r="BX38" s="120"/>
      <c r="BY38" s="335">
        <f t="shared" si="29"/>
        <v>0</v>
      </c>
    </row>
    <row r="39" spans="2:77" x14ac:dyDescent="0.25">
      <c r="B39">
        <v>32</v>
      </c>
      <c r="C39" s="33"/>
      <c r="D39" s="33"/>
      <c r="E39" s="33"/>
      <c r="F39" s="14"/>
      <c r="G39" s="15"/>
      <c r="H39" s="31">
        <f t="shared" si="62"/>
        <v>0</v>
      </c>
      <c r="I39" s="16">
        <f t="shared" si="63"/>
        <v>0</v>
      </c>
      <c r="J39" s="120"/>
      <c r="K39" s="335">
        <f t="shared" si="7"/>
        <v>0</v>
      </c>
      <c r="L39" s="14"/>
      <c r="M39" s="15"/>
      <c r="N39" s="31">
        <f t="shared" si="64"/>
        <v>0</v>
      </c>
      <c r="O39" s="16">
        <f t="shared" si="65"/>
        <v>0</v>
      </c>
      <c r="P39" s="120"/>
      <c r="Q39" s="335">
        <f t="shared" si="9"/>
        <v>0</v>
      </c>
      <c r="R39" s="14"/>
      <c r="S39" s="15"/>
      <c r="T39" s="31">
        <f t="shared" si="54"/>
        <v>0</v>
      </c>
      <c r="U39" s="16">
        <f t="shared" si="55"/>
        <v>0</v>
      </c>
      <c r="V39" s="120"/>
      <c r="W39" s="335">
        <f t="shared" si="11"/>
        <v>0</v>
      </c>
      <c r="X39" s="14"/>
      <c r="Y39" s="15"/>
      <c r="Z39" s="31">
        <f t="shared" si="68"/>
        <v>0</v>
      </c>
      <c r="AA39" s="16">
        <f t="shared" si="69"/>
        <v>0</v>
      </c>
      <c r="AB39" s="120"/>
      <c r="AC39" s="335">
        <f t="shared" si="13"/>
        <v>0</v>
      </c>
      <c r="AD39" s="14"/>
      <c r="AE39" s="15"/>
      <c r="AF39" s="31">
        <f t="shared" si="58"/>
        <v>0</v>
      </c>
      <c r="AG39" s="16">
        <f t="shared" si="59"/>
        <v>0</v>
      </c>
      <c r="AH39" s="120"/>
      <c r="AI39" s="335">
        <f t="shared" si="15"/>
        <v>0</v>
      </c>
      <c r="AJ39" s="14"/>
      <c r="AK39" s="15"/>
      <c r="AL39" s="31">
        <f t="shared" si="72"/>
        <v>0</v>
      </c>
      <c r="AM39" s="16">
        <f t="shared" si="73"/>
        <v>0</v>
      </c>
      <c r="AN39" s="120"/>
      <c r="AO39" s="335">
        <f t="shared" si="17"/>
        <v>0</v>
      </c>
      <c r="AP39" s="14"/>
      <c r="AQ39" s="15"/>
      <c r="AR39" s="31">
        <f t="shared" si="56"/>
        <v>0</v>
      </c>
      <c r="AS39" s="16">
        <f t="shared" si="57"/>
        <v>0</v>
      </c>
      <c r="AT39" s="120"/>
      <c r="AU39" s="335">
        <f t="shared" si="19"/>
        <v>0</v>
      </c>
      <c r="AV39" s="14"/>
      <c r="AW39" s="15"/>
      <c r="AX39" s="31">
        <f t="shared" si="60"/>
        <v>0</v>
      </c>
      <c r="AY39" s="16">
        <f t="shared" si="61"/>
        <v>0</v>
      </c>
      <c r="AZ39" s="120"/>
      <c r="BA39" s="335">
        <f t="shared" si="21"/>
        <v>0</v>
      </c>
      <c r="BB39" s="14"/>
      <c r="BC39" s="15"/>
      <c r="BD39" s="31">
        <f t="shared" si="66"/>
        <v>0</v>
      </c>
      <c r="BE39" s="335">
        <f t="shared" si="67"/>
        <v>0</v>
      </c>
      <c r="BF39" s="120"/>
      <c r="BG39" s="335">
        <f t="shared" si="23"/>
        <v>0</v>
      </c>
      <c r="BH39" s="14"/>
      <c r="BI39" s="15"/>
      <c r="BJ39" s="31">
        <f t="shared" si="70"/>
        <v>0</v>
      </c>
      <c r="BK39" s="335">
        <f t="shared" si="71"/>
        <v>0</v>
      </c>
      <c r="BL39" s="120"/>
      <c r="BM39" s="335">
        <f t="shared" si="25"/>
        <v>0</v>
      </c>
      <c r="BN39" s="14"/>
      <c r="BO39" s="15"/>
      <c r="BP39" s="31">
        <f t="shared" si="74"/>
        <v>0</v>
      </c>
      <c r="BQ39" s="16">
        <f t="shared" si="75"/>
        <v>0</v>
      </c>
      <c r="BR39" s="120"/>
      <c r="BS39" s="335">
        <f t="shared" si="27"/>
        <v>0</v>
      </c>
      <c r="BT39" s="14"/>
      <c r="BU39" s="15"/>
      <c r="BV39" s="31">
        <f t="shared" si="76"/>
        <v>0</v>
      </c>
      <c r="BW39" s="335">
        <f t="shared" si="77"/>
        <v>0</v>
      </c>
      <c r="BX39" s="120"/>
      <c r="BY39" s="335">
        <f t="shared" si="29"/>
        <v>0</v>
      </c>
    </row>
    <row r="40" spans="2:77" x14ac:dyDescent="0.25">
      <c r="B40">
        <v>33</v>
      </c>
      <c r="C40" s="33"/>
      <c r="D40" s="33"/>
      <c r="E40" s="33"/>
      <c r="F40" s="14"/>
      <c r="G40" s="15"/>
      <c r="H40" s="31">
        <f t="shared" si="62"/>
        <v>0</v>
      </c>
      <c r="I40" s="16">
        <f t="shared" si="63"/>
        <v>0</v>
      </c>
      <c r="J40" s="120"/>
      <c r="K40" s="335">
        <f t="shared" si="7"/>
        <v>0</v>
      </c>
      <c r="L40" s="14"/>
      <c r="M40" s="15"/>
      <c r="N40" s="31">
        <f t="shared" si="64"/>
        <v>0</v>
      </c>
      <c r="O40" s="16">
        <f t="shared" si="65"/>
        <v>0</v>
      </c>
      <c r="P40" s="120"/>
      <c r="Q40" s="335">
        <f t="shared" si="9"/>
        <v>0</v>
      </c>
      <c r="R40" s="14"/>
      <c r="S40" s="15"/>
      <c r="T40" s="31">
        <f t="shared" si="54"/>
        <v>0</v>
      </c>
      <c r="U40" s="16">
        <f t="shared" si="55"/>
        <v>0</v>
      </c>
      <c r="V40" s="120"/>
      <c r="W40" s="335">
        <f t="shared" si="11"/>
        <v>0</v>
      </c>
      <c r="X40" s="14"/>
      <c r="Y40" s="15"/>
      <c r="Z40" s="31">
        <f t="shared" si="68"/>
        <v>0</v>
      </c>
      <c r="AA40" s="16">
        <f t="shared" si="69"/>
        <v>0</v>
      </c>
      <c r="AB40" s="120"/>
      <c r="AC40" s="335">
        <f t="shared" si="13"/>
        <v>0</v>
      </c>
      <c r="AD40" s="14"/>
      <c r="AE40" s="15"/>
      <c r="AF40" s="31">
        <f t="shared" si="58"/>
        <v>0</v>
      </c>
      <c r="AG40" s="16">
        <f t="shared" si="59"/>
        <v>0</v>
      </c>
      <c r="AH40" s="120"/>
      <c r="AI40" s="335">
        <f t="shared" si="15"/>
        <v>0</v>
      </c>
      <c r="AJ40" s="14"/>
      <c r="AK40" s="15"/>
      <c r="AL40" s="31">
        <f t="shared" si="72"/>
        <v>0</v>
      </c>
      <c r="AM40" s="16">
        <f t="shared" si="73"/>
        <v>0</v>
      </c>
      <c r="AN40" s="120"/>
      <c r="AO40" s="335">
        <f t="shared" si="17"/>
        <v>0</v>
      </c>
      <c r="AP40" s="14"/>
      <c r="AQ40" s="15"/>
      <c r="AR40" s="31">
        <f t="shared" si="56"/>
        <v>0</v>
      </c>
      <c r="AS40" s="16">
        <f t="shared" si="57"/>
        <v>0</v>
      </c>
      <c r="AT40" s="120"/>
      <c r="AU40" s="335">
        <f t="shared" si="19"/>
        <v>0</v>
      </c>
      <c r="AV40" s="14"/>
      <c r="AW40" s="15"/>
      <c r="AX40" s="31">
        <f t="shared" si="60"/>
        <v>0</v>
      </c>
      <c r="AY40" s="16">
        <f t="shared" si="61"/>
        <v>0</v>
      </c>
      <c r="AZ40" s="120"/>
      <c r="BA40" s="335">
        <f t="shared" si="21"/>
        <v>0</v>
      </c>
      <c r="BB40" s="14"/>
      <c r="BC40" s="15"/>
      <c r="BD40" s="31">
        <f t="shared" si="66"/>
        <v>0</v>
      </c>
      <c r="BE40" s="335">
        <f t="shared" si="67"/>
        <v>0</v>
      </c>
      <c r="BF40" s="120"/>
      <c r="BG40" s="335">
        <f t="shared" si="23"/>
        <v>0</v>
      </c>
      <c r="BH40" s="14"/>
      <c r="BI40" s="15"/>
      <c r="BJ40" s="31">
        <f t="shared" si="70"/>
        <v>0</v>
      </c>
      <c r="BK40" s="335">
        <f t="shared" si="71"/>
        <v>0</v>
      </c>
      <c r="BL40" s="120"/>
      <c r="BM40" s="335">
        <f t="shared" si="25"/>
        <v>0</v>
      </c>
      <c r="BN40" s="14"/>
      <c r="BO40" s="15"/>
      <c r="BP40" s="31">
        <f t="shared" si="74"/>
        <v>0</v>
      </c>
      <c r="BQ40" s="16">
        <f t="shared" si="75"/>
        <v>0</v>
      </c>
      <c r="BR40" s="120"/>
      <c r="BS40" s="335">
        <f t="shared" si="27"/>
        <v>0</v>
      </c>
      <c r="BT40" s="14"/>
      <c r="BU40" s="15"/>
      <c r="BV40" s="31">
        <f t="shared" si="76"/>
        <v>0</v>
      </c>
      <c r="BW40" s="335">
        <f t="shared" si="77"/>
        <v>0</v>
      </c>
      <c r="BX40" s="120"/>
      <c r="BY40" s="335">
        <f t="shared" si="29"/>
        <v>0</v>
      </c>
    </row>
    <row r="41" spans="2:77" x14ac:dyDescent="0.25">
      <c r="B41">
        <v>34</v>
      </c>
      <c r="C41" s="33"/>
      <c r="D41" s="33"/>
      <c r="E41" s="33"/>
      <c r="F41" s="14"/>
      <c r="G41" s="15"/>
      <c r="H41" s="31">
        <f t="shared" si="62"/>
        <v>0</v>
      </c>
      <c r="I41" s="16">
        <f t="shared" si="63"/>
        <v>0</v>
      </c>
      <c r="J41" s="120"/>
      <c r="K41" s="335">
        <f t="shared" si="7"/>
        <v>0</v>
      </c>
      <c r="L41" s="14"/>
      <c r="M41" s="15"/>
      <c r="N41" s="31">
        <f t="shared" si="64"/>
        <v>0</v>
      </c>
      <c r="O41" s="16">
        <f t="shared" si="65"/>
        <v>0</v>
      </c>
      <c r="P41" s="120"/>
      <c r="Q41" s="335">
        <f t="shared" si="9"/>
        <v>0</v>
      </c>
      <c r="R41" s="14"/>
      <c r="S41" s="15"/>
      <c r="T41" s="31">
        <f t="shared" si="54"/>
        <v>0</v>
      </c>
      <c r="U41" s="16">
        <f t="shared" si="55"/>
        <v>0</v>
      </c>
      <c r="V41" s="120"/>
      <c r="W41" s="335">
        <f t="shared" si="11"/>
        <v>0</v>
      </c>
      <c r="X41" s="14"/>
      <c r="Y41" s="15"/>
      <c r="Z41" s="31">
        <f t="shared" si="68"/>
        <v>0</v>
      </c>
      <c r="AA41" s="16">
        <f t="shared" si="69"/>
        <v>0</v>
      </c>
      <c r="AB41" s="120"/>
      <c r="AC41" s="335">
        <f t="shared" si="13"/>
        <v>0</v>
      </c>
      <c r="AD41" s="14"/>
      <c r="AE41" s="15"/>
      <c r="AF41" s="31">
        <f t="shared" si="58"/>
        <v>0</v>
      </c>
      <c r="AG41" s="16">
        <f t="shared" si="59"/>
        <v>0</v>
      </c>
      <c r="AH41" s="120"/>
      <c r="AI41" s="335">
        <f t="shared" si="15"/>
        <v>0</v>
      </c>
      <c r="AJ41" s="14"/>
      <c r="AK41" s="15"/>
      <c r="AL41" s="31">
        <f t="shared" si="72"/>
        <v>0</v>
      </c>
      <c r="AM41" s="16">
        <f t="shared" si="73"/>
        <v>0</v>
      </c>
      <c r="AN41" s="120"/>
      <c r="AO41" s="335">
        <f t="shared" si="17"/>
        <v>0</v>
      </c>
      <c r="AP41" s="14"/>
      <c r="AQ41" s="15"/>
      <c r="AR41" s="31">
        <f t="shared" si="56"/>
        <v>0</v>
      </c>
      <c r="AS41" s="16">
        <f t="shared" si="57"/>
        <v>0</v>
      </c>
      <c r="AT41" s="120"/>
      <c r="AU41" s="335">
        <f t="shared" si="19"/>
        <v>0</v>
      </c>
      <c r="AV41" s="14"/>
      <c r="AW41" s="15"/>
      <c r="AX41" s="31">
        <f t="shared" si="60"/>
        <v>0</v>
      </c>
      <c r="AY41" s="16">
        <f t="shared" si="61"/>
        <v>0</v>
      </c>
      <c r="AZ41" s="120"/>
      <c r="BA41" s="335">
        <f t="shared" si="21"/>
        <v>0</v>
      </c>
      <c r="BB41" s="14"/>
      <c r="BC41" s="15"/>
      <c r="BD41" s="31">
        <f t="shared" si="66"/>
        <v>0</v>
      </c>
      <c r="BE41" s="335">
        <f t="shared" si="67"/>
        <v>0</v>
      </c>
      <c r="BF41" s="120"/>
      <c r="BG41" s="335">
        <f t="shared" si="23"/>
        <v>0</v>
      </c>
      <c r="BH41" s="14"/>
      <c r="BI41" s="15"/>
      <c r="BJ41" s="31">
        <f t="shared" si="70"/>
        <v>0</v>
      </c>
      <c r="BK41" s="335">
        <f t="shared" si="71"/>
        <v>0</v>
      </c>
      <c r="BL41" s="120"/>
      <c r="BM41" s="335">
        <f t="shared" si="25"/>
        <v>0</v>
      </c>
      <c r="BN41" s="14"/>
      <c r="BO41" s="15"/>
      <c r="BP41" s="31">
        <f t="shared" si="74"/>
        <v>0</v>
      </c>
      <c r="BQ41" s="16">
        <f t="shared" si="75"/>
        <v>0</v>
      </c>
      <c r="BR41" s="120"/>
      <c r="BS41" s="335">
        <f t="shared" si="27"/>
        <v>0</v>
      </c>
      <c r="BT41" s="14"/>
      <c r="BU41" s="15"/>
      <c r="BV41" s="31">
        <f t="shared" si="76"/>
        <v>0</v>
      </c>
      <c r="BW41" s="335">
        <f t="shared" si="77"/>
        <v>0</v>
      </c>
      <c r="BX41" s="120"/>
      <c r="BY41" s="335">
        <f t="shared" si="29"/>
        <v>0</v>
      </c>
    </row>
    <row r="42" spans="2:77" x14ac:dyDescent="0.25">
      <c r="B42">
        <v>35</v>
      </c>
      <c r="C42" s="33"/>
      <c r="D42" s="33"/>
      <c r="E42" s="33"/>
      <c r="F42" s="14"/>
      <c r="G42" s="15"/>
      <c r="H42" s="31">
        <f t="shared" si="62"/>
        <v>0</v>
      </c>
      <c r="I42" s="16">
        <f t="shared" si="63"/>
        <v>0</v>
      </c>
      <c r="J42" s="120"/>
      <c r="K42" s="335">
        <f t="shared" si="7"/>
        <v>0</v>
      </c>
      <c r="L42" s="14"/>
      <c r="M42" s="15"/>
      <c r="N42" s="31">
        <f t="shared" si="64"/>
        <v>0</v>
      </c>
      <c r="O42" s="16">
        <f t="shared" si="65"/>
        <v>0</v>
      </c>
      <c r="P42" s="120"/>
      <c r="Q42" s="335">
        <f t="shared" si="9"/>
        <v>0</v>
      </c>
      <c r="R42" s="14"/>
      <c r="S42" s="15"/>
      <c r="T42" s="31">
        <f t="shared" si="54"/>
        <v>0</v>
      </c>
      <c r="U42" s="16">
        <f t="shared" si="55"/>
        <v>0</v>
      </c>
      <c r="V42" s="120"/>
      <c r="W42" s="335">
        <f t="shared" si="11"/>
        <v>0</v>
      </c>
      <c r="X42" s="14"/>
      <c r="Y42" s="15"/>
      <c r="Z42" s="31">
        <f t="shared" si="68"/>
        <v>0</v>
      </c>
      <c r="AA42" s="16">
        <f t="shared" si="69"/>
        <v>0</v>
      </c>
      <c r="AB42" s="120"/>
      <c r="AC42" s="335">
        <f t="shared" si="13"/>
        <v>0</v>
      </c>
      <c r="AD42" s="14"/>
      <c r="AE42" s="15"/>
      <c r="AF42" s="31">
        <f t="shared" si="58"/>
        <v>0</v>
      </c>
      <c r="AG42" s="16">
        <f t="shared" si="59"/>
        <v>0</v>
      </c>
      <c r="AH42" s="120"/>
      <c r="AI42" s="335">
        <f t="shared" si="15"/>
        <v>0</v>
      </c>
      <c r="AJ42" s="14"/>
      <c r="AK42" s="15"/>
      <c r="AL42" s="31">
        <f t="shared" si="72"/>
        <v>0</v>
      </c>
      <c r="AM42" s="16">
        <f t="shared" si="73"/>
        <v>0</v>
      </c>
      <c r="AN42" s="120"/>
      <c r="AO42" s="335">
        <f t="shared" si="17"/>
        <v>0</v>
      </c>
      <c r="AP42" s="14"/>
      <c r="AQ42" s="15"/>
      <c r="AR42" s="31">
        <f t="shared" si="56"/>
        <v>0</v>
      </c>
      <c r="AS42" s="16">
        <f t="shared" si="57"/>
        <v>0</v>
      </c>
      <c r="AT42" s="120"/>
      <c r="AU42" s="335">
        <f t="shared" si="19"/>
        <v>0</v>
      </c>
      <c r="AV42" s="14"/>
      <c r="AW42" s="15"/>
      <c r="AX42" s="31">
        <f t="shared" si="60"/>
        <v>0</v>
      </c>
      <c r="AY42" s="16">
        <f t="shared" si="61"/>
        <v>0</v>
      </c>
      <c r="AZ42" s="120"/>
      <c r="BA42" s="335">
        <f t="shared" si="21"/>
        <v>0</v>
      </c>
      <c r="BB42" s="14"/>
      <c r="BC42" s="15"/>
      <c r="BD42" s="31">
        <f t="shared" si="66"/>
        <v>0</v>
      </c>
      <c r="BE42" s="335">
        <f t="shared" si="67"/>
        <v>0</v>
      </c>
      <c r="BF42" s="120"/>
      <c r="BG42" s="335">
        <f t="shared" si="23"/>
        <v>0</v>
      </c>
      <c r="BH42" s="14"/>
      <c r="BI42" s="15"/>
      <c r="BJ42" s="31">
        <f t="shared" si="70"/>
        <v>0</v>
      </c>
      <c r="BK42" s="335">
        <f t="shared" si="71"/>
        <v>0</v>
      </c>
      <c r="BL42" s="120"/>
      <c r="BM42" s="335">
        <f t="shared" si="25"/>
        <v>0</v>
      </c>
      <c r="BN42" s="14"/>
      <c r="BO42" s="15"/>
      <c r="BP42" s="31">
        <f t="shared" si="74"/>
        <v>0</v>
      </c>
      <c r="BQ42" s="16">
        <f t="shared" si="75"/>
        <v>0</v>
      </c>
      <c r="BR42" s="120"/>
      <c r="BS42" s="335">
        <f t="shared" si="27"/>
        <v>0</v>
      </c>
      <c r="BT42" s="14"/>
      <c r="BU42" s="15"/>
      <c r="BV42" s="31">
        <f t="shared" si="76"/>
        <v>0</v>
      </c>
      <c r="BW42" s="335">
        <f t="shared" si="77"/>
        <v>0</v>
      </c>
      <c r="BX42" s="120"/>
      <c r="BY42" s="335">
        <f t="shared" si="29"/>
        <v>0</v>
      </c>
    </row>
    <row r="43" spans="2:77" x14ac:dyDescent="0.25">
      <c r="B43">
        <v>36</v>
      </c>
      <c r="C43" s="33"/>
      <c r="D43" s="33"/>
      <c r="E43" s="33"/>
      <c r="F43" s="14"/>
      <c r="G43" s="15"/>
      <c r="H43" s="31">
        <f t="shared" si="62"/>
        <v>0</v>
      </c>
      <c r="I43" s="16">
        <f t="shared" si="63"/>
        <v>0</v>
      </c>
      <c r="J43" s="120"/>
      <c r="K43" s="335">
        <f t="shared" si="7"/>
        <v>0</v>
      </c>
      <c r="L43" s="14"/>
      <c r="M43" s="15"/>
      <c r="N43" s="31">
        <f t="shared" si="64"/>
        <v>0</v>
      </c>
      <c r="O43" s="16">
        <f t="shared" si="65"/>
        <v>0</v>
      </c>
      <c r="P43" s="120"/>
      <c r="Q43" s="335">
        <f t="shared" si="9"/>
        <v>0</v>
      </c>
      <c r="R43" s="14"/>
      <c r="S43" s="15"/>
      <c r="T43" s="31">
        <f t="shared" si="54"/>
        <v>0</v>
      </c>
      <c r="U43" s="16">
        <f t="shared" si="55"/>
        <v>0</v>
      </c>
      <c r="V43" s="120"/>
      <c r="W43" s="335">
        <f t="shared" si="11"/>
        <v>0</v>
      </c>
      <c r="X43" s="14"/>
      <c r="Y43" s="15"/>
      <c r="Z43" s="31">
        <f t="shared" si="68"/>
        <v>0</v>
      </c>
      <c r="AA43" s="16">
        <f t="shared" si="69"/>
        <v>0</v>
      </c>
      <c r="AB43" s="120"/>
      <c r="AC43" s="335">
        <f t="shared" si="13"/>
        <v>0</v>
      </c>
      <c r="AD43" s="14"/>
      <c r="AE43" s="15"/>
      <c r="AF43" s="31">
        <f t="shared" si="58"/>
        <v>0</v>
      </c>
      <c r="AG43" s="16">
        <f t="shared" si="59"/>
        <v>0</v>
      </c>
      <c r="AH43" s="120"/>
      <c r="AI43" s="335">
        <f t="shared" si="15"/>
        <v>0</v>
      </c>
      <c r="AJ43" s="14"/>
      <c r="AK43" s="15"/>
      <c r="AL43" s="31">
        <f t="shared" si="72"/>
        <v>0</v>
      </c>
      <c r="AM43" s="16">
        <f t="shared" si="73"/>
        <v>0</v>
      </c>
      <c r="AN43" s="120"/>
      <c r="AO43" s="335">
        <f t="shared" si="17"/>
        <v>0</v>
      </c>
      <c r="AP43" s="14"/>
      <c r="AQ43" s="15"/>
      <c r="AR43" s="31">
        <f t="shared" si="56"/>
        <v>0</v>
      </c>
      <c r="AS43" s="16">
        <f t="shared" si="57"/>
        <v>0</v>
      </c>
      <c r="AT43" s="120"/>
      <c r="AU43" s="335">
        <f t="shared" si="19"/>
        <v>0</v>
      </c>
      <c r="AV43" s="14"/>
      <c r="AW43" s="15"/>
      <c r="AX43" s="31">
        <f t="shared" si="60"/>
        <v>0</v>
      </c>
      <c r="AY43" s="16">
        <f t="shared" si="61"/>
        <v>0</v>
      </c>
      <c r="AZ43" s="120"/>
      <c r="BA43" s="335">
        <f t="shared" si="21"/>
        <v>0</v>
      </c>
      <c r="BB43" s="14"/>
      <c r="BC43" s="15"/>
      <c r="BD43" s="31">
        <f t="shared" si="66"/>
        <v>0</v>
      </c>
      <c r="BE43" s="335">
        <f t="shared" si="67"/>
        <v>0</v>
      </c>
      <c r="BF43" s="120"/>
      <c r="BG43" s="335">
        <f t="shared" si="23"/>
        <v>0</v>
      </c>
      <c r="BH43" s="14"/>
      <c r="BI43" s="15"/>
      <c r="BJ43" s="31">
        <f t="shared" si="70"/>
        <v>0</v>
      </c>
      <c r="BK43" s="335">
        <f t="shared" si="71"/>
        <v>0</v>
      </c>
      <c r="BL43" s="120"/>
      <c r="BM43" s="335">
        <f t="shared" si="25"/>
        <v>0</v>
      </c>
      <c r="BN43" s="14"/>
      <c r="BO43" s="15"/>
      <c r="BP43" s="31">
        <f t="shared" si="74"/>
        <v>0</v>
      </c>
      <c r="BQ43" s="16">
        <f t="shared" si="75"/>
        <v>0</v>
      </c>
      <c r="BR43" s="120"/>
      <c r="BS43" s="335">
        <f t="shared" si="27"/>
        <v>0</v>
      </c>
      <c r="BT43" s="14"/>
      <c r="BU43" s="15"/>
      <c r="BV43" s="31">
        <f t="shared" si="76"/>
        <v>0</v>
      </c>
      <c r="BW43" s="335">
        <f t="shared" si="77"/>
        <v>0</v>
      </c>
      <c r="BX43" s="120"/>
      <c r="BY43" s="335">
        <f t="shared" si="29"/>
        <v>0</v>
      </c>
    </row>
    <row r="44" spans="2:77" x14ac:dyDescent="0.25">
      <c r="B44">
        <v>37</v>
      </c>
      <c r="C44" s="33"/>
      <c r="D44" s="33"/>
      <c r="E44" s="33"/>
      <c r="F44" s="14"/>
      <c r="G44" s="15"/>
      <c r="H44" s="31">
        <f t="shared" si="62"/>
        <v>0</v>
      </c>
      <c r="I44" s="16">
        <f t="shared" si="63"/>
        <v>0</v>
      </c>
      <c r="J44" s="120"/>
      <c r="K44" s="335">
        <f t="shared" si="7"/>
        <v>0</v>
      </c>
      <c r="L44" s="14"/>
      <c r="M44" s="15"/>
      <c r="N44" s="31">
        <f t="shared" si="64"/>
        <v>0</v>
      </c>
      <c r="O44" s="16">
        <f t="shared" si="65"/>
        <v>0</v>
      </c>
      <c r="P44" s="120"/>
      <c r="Q44" s="335">
        <f t="shared" si="9"/>
        <v>0</v>
      </c>
      <c r="R44" s="14"/>
      <c r="S44" s="15"/>
      <c r="T44" s="31">
        <f t="shared" si="54"/>
        <v>0</v>
      </c>
      <c r="U44" s="16">
        <f t="shared" si="55"/>
        <v>0</v>
      </c>
      <c r="V44" s="120"/>
      <c r="W44" s="335">
        <f t="shared" si="11"/>
        <v>0</v>
      </c>
      <c r="X44" s="14"/>
      <c r="Y44" s="15"/>
      <c r="Z44" s="31">
        <f t="shared" si="68"/>
        <v>0</v>
      </c>
      <c r="AA44" s="16">
        <f t="shared" si="69"/>
        <v>0</v>
      </c>
      <c r="AB44" s="120"/>
      <c r="AC44" s="335">
        <f t="shared" si="13"/>
        <v>0</v>
      </c>
      <c r="AD44" s="14"/>
      <c r="AE44" s="15"/>
      <c r="AF44" s="31">
        <f t="shared" si="58"/>
        <v>0</v>
      </c>
      <c r="AG44" s="16">
        <f t="shared" si="59"/>
        <v>0</v>
      </c>
      <c r="AH44" s="120"/>
      <c r="AI44" s="335">
        <f t="shared" si="15"/>
        <v>0</v>
      </c>
      <c r="AJ44" s="14"/>
      <c r="AK44" s="15"/>
      <c r="AL44" s="31">
        <f t="shared" si="72"/>
        <v>0</v>
      </c>
      <c r="AM44" s="16">
        <f t="shared" si="73"/>
        <v>0</v>
      </c>
      <c r="AN44" s="120"/>
      <c r="AO44" s="335">
        <f t="shared" si="17"/>
        <v>0</v>
      </c>
      <c r="AP44" s="14"/>
      <c r="AQ44" s="15"/>
      <c r="AR44" s="31">
        <f t="shared" si="56"/>
        <v>0</v>
      </c>
      <c r="AS44" s="16">
        <f t="shared" si="57"/>
        <v>0</v>
      </c>
      <c r="AT44" s="120"/>
      <c r="AU44" s="335">
        <f t="shared" si="19"/>
        <v>0</v>
      </c>
      <c r="AV44" s="14"/>
      <c r="AW44" s="15"/>
      <c r="AX44" s="31">
        <f t="shared" si="60"/>
        <v>0</v>
      </c>
      <c r="AY44" s="16">
        <f t="shared" si="61"/>
        <v>0</v>
      </c>
      <c r="AZ44" s="120"/>
      <c r="BA44" s="335">
        <f t="shared" si="21"/>
        <v>0</v>
      </c>
      <c r="BB44" s="14"/>
      <c r="BC44" s="15"/>
      <c r="BD44" s="31">
        <f t="shared" si="66"/>
        <v>0</v>
      </c>
      <c r="BE44" s="335">
        <f t="shared" si="67"/>
        <v>0</v>
      </c>
      <c r="BF44" s="120"/>
      <c r="BG44" s="335">
        <f t="shared" si="23"/>
        <v>0</v>
      </c>
      <c r="BH44" s="14"/>
      <c r="BI44" s="15"/>
      <c r="BJ44" s="31">
        <f t="shared" si="70"/>
        <v>0</v>
      </c>
      <c r="BK44" s="335">
        <f t="shared" si="71"/>
        <v>0</v>
      </c>
      <c r="BL44" s="120"/>
      <c r="BM44" s="335">
        <f t="shared" si="25"/>
        <v>0</v>
      </c>
      <c r="BN44" s="14"/>
      <c r="BO44" s="15"/>
      <c r="BP44" s="31">
        <f t="shared" si="74"/>
        <v>0</v>
      </c>
      <c r="BQ44" s="16">
        <f t="shared" si="75"/>
        <v>0</v>
      </c>
      <c r="BR44" s="120"/>
      <c r="BS44" s="335">
        <f t="shared" si="27"/>
        <v>0</v>
      </c>
      <c r="BT44" s="14"/>
      <c r="BU44" s="15"/>
      <c r="BV44" s="31">
        <f t="shared" si="76"/>
        <v>0</v>
      </c>
      <c r="BW44" s="335">
        <f t="shared" si="77"/>
        <v>0</v>
      </c>
      <c r="BX44" s="120"/>
      <c r="BY44" s="335">
        <f t="shared" si="29"/>
        <v>0</v>
      </c>
    </row>
    <row r="45" spans="2:77" x14ac:dyDescent="0.25">
      <c r="B45">
        <v>38</v>
      </c>
      <c r="C45" s="33"/>
      <c r="D45" s="33"/>
      <c r="E45" s="33"/>
      <c r="F45" s="14"/>
      <c r="G45" s="15"/>
      <c r="H45" s="31">
        <f t="shared" si="62"/>
        <v>0</v>
      </c>
      <c r="I45" s="16">
        <f t="shared" si="63"/>
        <v>0</v>
      </c>
      <c r="J45" s="120"/>
      <c r="K45" s="335">
        <f t="shared" si="7"/>
        <v>0</v>
      </c>
      <c r="L45" s="14"/>
      <c r="M45" s="15"/>
      <c r="N45" s="31">
        <f t="shared" si="64"/>
        <v>0</v>
      </c>
      <c r="O45" s="16">
        <f t="shared" si="65"/>
        <v>0</v>
      </c>
      <c r="P45" s="120"/>
      <c r="Q45" s="335">
        <f t="shared" si="9"/>
        <v>0</v>
      </c>
      <c r="R45" s="14"/>
      <c r="S45" s="15"/>
      <c r="T45" s="31">
        <f t="shared" si="54"/>
        <v>0</v>
      </c>
      <c r="U45" s="16">
        <f t="shared" si="55"/>
        <v>0</v>
      </c>
      <c r="V45" s="120"/>
      <c r="W45" s="335">
        <f t="shared" si="11"/>
        <v>0</v>
      </c>
      <c r="X45" s="14"/>
      <c r="Y45" s="15"/>
      <c r="Z45" s="31">
        <f t="shared" si="68"/>
        <v>0</v>
      </c>
      <c r="AA45" s="16">
        <f t="shared" si="69"/>
        <v>0</v>
      </c>
      <c r="AB45" s="120"/>
      <c r="AC45" s="335">
        <f t="shared" si="13"/>
        <v>0</v>
      </c>
      <c r="AD45" s="14"/>
      <c r="AE45" s="15"/>
      <c r="AF45" s="31">
        <f t="shared" si="58"/>
        <v>0</v>
      </c>
      <c r="AG45" s="16">
        <f t="shared" si="59"/>
        <v>0</v>
      </c>
      <c r="AH45" s="120"/>
      <c r="AI45" s="335">
        <f t="shared" si="15"/>
        <v>0</v>
      </c>
      <c r="AJ45" s="14"/>
      <c r="AK45" s="15"/>
      <c r="AL45" s="31">
        <f t="shared" si="72"/>
        <v>0</v>
      </c>
      <c r="AM45" s="16">
        <f t="shared" si="73"/>
        <v>0</v>
      </c>
      <c r="AN45" s="120"/>
      <c r="AO45" s="335">
        <f t="shared" si="17"/>
        <v>0</v>
      </c>
      <c r="AP45" s="14"/>
      <c r="AQ45" s="15"/>
      <c r="AR45" s="31">
        <f t="shared" si="56"/>
        <v>0</v>
      </c>
      <c r="AS45" s="16">
        <f t="shared" si="57"/>
        <v>0</v>
      </c>
      <c r="AT45" s="120"/>
      <c r="AU45" s="335">
        <f t="shared" si="19"/>
        <v>0</v>
      </c>
      <c r="AV45" s="14"/>
      <c r="AW45" s="15"/>
      <c r="AX45" s="31">
        <f t="shared" si="60"/>
        <v>0</v>
      </c>
      <c r="AY45" s="16">
        <f t="shared" si="61"/>
        <v>0</v>
      </c>
      <c r="AZ45" s="120"/>
      <c r="BA45" s="335">
        <f t="shared" si="21"/>
        <v>0</v>
      </c>
      <c r="BB45" s="14"/>
      <c r="BC45" s="15"/>
      <c r="BD45" s="31">
        <f t="shared" si="66"/>
        <v>0</v>
      </c>
      <c r="BE45" s="335">
        <f t="shared" si="67"/>
        <v>0</v>
      </c>
      <c r="BF45" s="120"/>
      <c r="BG45" s="335">
        <f t="shared" si="23"/>
        <v>0</v>
      </c>
      <c r="BH45" s="14"/>
      <c r="BI45" s="15"/>
      <c r="BJ45" s="31">
        <f t="shared" si="70"/>
        <v>0</v>
      </c>
      <c r="BK45" s="335">
        <f t="shared" si="71"/>
        <v>0</v>
      </c>
      <c r="BL45" s="120"/>
      <c r="BM45" s="335">
        <f t="shared" si="25"/>
        <v>0</v>
      </c>
      <c r="BN45" s="14"/>
      <c r="BO45" s="15"/>
      <c r="BP45" s="31">
        <f t="shared" si="74"/>
        <v>0</v>
      </c>
      <c r="BQ45" s="16">
        <f t="shared" si="75"/>
        <v>0</v>
      </c>
      <c r="BR45" s="120"/>
      <c r="BS45" s="335">
        <f t="shared" si="27"/>
        <v>0</v>
      </c>
      <c r="BT45" s="14"/>
      <c r="BU45" s="15"/>
      <c r="BV45" s="31">
        <f t="shared" si="76"/>
        <v>0</v>
      </c>
      <c r="BW45" s="335">
        <f t="shared" si="77"/>
        <v>0</v>
      </c>
      <c r="BX45" s="120"/>
      <c r="BY45" s="335">
        <f t="shared" si="29"/>
        <v>0</v>
      </c>
    </row>
    <row r="46" spans="2:77" x14ac:dyDescent="0.25">
      <c r="B46">
        <v>39</v>
      </c>
      <c r="C46" s="33"/>
      <c r="D46" s="33"/>
      <c r="E46" s="33"/>
      <c r="F46" s="14"/>
      <c r="G46" s="15"/>
      <c r="H46" s="31">
        <f t="shared" si="62"/>
        <v>0</v>
      </c>
      <c r="I46" s="16">
        <f t="shared" si="63"/>
        <v>0</v>
      </c>
      <c r="J46" s="120"/>
      <c r="K46" s="335">
        <f t="shared" si="7"/>
        <v>0</v>
      </c>
      <c r="L46" s="14"/>
      <c r="M46" s="15"/>
      <c r="N46" s="31">
        <f t="shared" si="64"/>
        <v>0</v>
      </c>
      <c r="O46" s="16">
        <f t="shared" si="65"/>
        <v>0</v>
      </c>
      <c r="P46" s="120"/>
      <c r="Q46" s="335">
        <f t="shared" si="9"/>
        <v>0</v>
      </c>
      <c r="R46" s="14"/>
      <c r="S46" s="15"/>
      <c r="T46" s="31">
        <f t="shared" si="54"/>
        <v>0</v>
      </c>
      <c r="U46" s="16">
        <f t="shared" si="55"/>
        <v>0</v>
      </c>
      <c r="V46" s="120"/>
      <c r="W46" s="335">
        <f t="shared" si="11"/>
        <v>0</v>
      </c>
      <c r="X46" s="14"/>
      <c r="Y46" s="15"/>
      <c r="Z46" s="31">
        <f t="shared" si="68"/>
        <v>0</v>
      </c>
      <c r="AA46" s="16">
        <f t="shared" si="69"/>
        <v>0</v>
      </c>
      <c r="AB46" s="120"/>
      <c r="AC46" s="335">
        <f t="shared" si="13"/>
        <v>0</v>
      </c>
      <c r="AD46" s="14"/>
      <c r="AE46" s="15"/>
      <c r="AF46" s="31">
        <f t="shared" si="58"/>
        <v>0</v>
      </c>
      <c r="AG46" s="16">
        <f t="shared" si="59"/>
        <v>0</v>
      </c>
      <c r="AH46" s="120"/>
      <c r="AI46" s="335">
        <f t="shared" si="15"/>
        <v>0</v>
      </c>
      <c r="AJ46" s="14"/>
      <c r="AK46" s="15"/>
      <c r="AL46" s="31">
        <f t="shared" si="72"/>
        <v>0</v>
      </c>
      <c r="AM46" s="16">
        <f t="shared" si="73"/>
        <v>0</v>
      </c>
      <c r="AN46" s="120"/>
      <c r="AO46" s="335">
        <f t="shared" si="17"/>
        <v>0</v>
      </c>
      <c r="AP46" s="14"/>
      <c r="AQ46" s="15"/>
      <c r="AR46" s="31">
        <f t="shared" si="56"/>
        <v>0</v>
      </c>
      <c r="AS46" s="16">
        <f t="shared" si="57"/>
        <v>0</v>
      </c>
      <c r="AT46" s="120"/>
      <c r="AU46" s="335">
        <f t="shared" si="19"/>
        <v>0</v>
      </c>
      <c r="AV46" s="14"/>
      <c r="AW46" s="15"/>
      <c r="AX46" s="31">
        <f t="shared" si="60"/>
        <v>0</v>
      </c>
      <c r="AY46" s="16">
        <f t="shared" si="61"/>
        <v>0</v>
      </c>
      <c r="AZ46" s="120"/>
      <c r="BA46" s="335">
        <f t="shared" si="21"/>
        <v>0</v>
      </c>
      <c r="BB46" s="14"/>
      <c r="BC46" s="15"/>
      <c r="BD46" s="31">
        <f t="shared" si="66"/>
        <v>0</v>
      </c>
      <c r="BE46" s="335">
        <f t="shared" si="67"/>
        <v>0</v>
      </c>
      <c r="BF46" s="120"/>
      <c r="BG46" s="335">
        <f t="shared" si="23"/>
        <v>0</v>
      </c>
      <c r="BH46" s="14"/>
      <c r="BI46" s="15"/>
      <c r="BJ46" s="31">
        <f t="shared" si="70"/>
        <v>0</v>
      </c>
      <c r="BK46" s="335">
        <f t="shared" si="71"/>
        <v>0</v>
      </c>
      <c r="BL46" s="120"/>
      <c r="BM46" s="335">
        <f t="shared" si="25"/>
        <v>0</v>
      </c>
      <c r="BN46" s="14"/>
      <c r="BO46" s="15"/>
      <c r="BP46" s="31">
        <f t="shared" si="74"/>
        <v>0</v>
      </c>
      <c r="BQ46" s="16">
        <f t="shared" si="75"/>
        <v>0</v>
      </c>
      <c r="BR46" s="120"/>
      <c r="BS46" s="335">
        <f t="shared" si="27"/>
        <v>0</v>
      </c>
      <c r="BT46" s="14"/>
      <c r="BU46" s="15"/>
      <c r="BV46" s="31">
        <f t="shared" si="76"/>
        <v>0</v>
      </c>
      <c r="BW46" s="335">
        <f t="shared" si="77"/>
        <v>0</v>
      </c>
      <c r="BX46" s="120"/>
      <c r="BY46" s="335">
        <f t="shared" si="29"/>
        <v>0</v>
      </c>
    </row>
    <row r="47" spans="2:77" x14ac:dyDescent="0.25">
      <c r="B47">
        <v>40</v>
      </c>
      <c r="C47" s="33"/>
      <c r="D47" s="33"/>
      <c r="E47" s="33"/>
      <c r="F47" s="14"/>
      <c r="G47" s="15"/>
      <c r="H47" s="31">
        <f t="shared" si="62"/>
        <v>0</v>
      </c>
      <c r="I47" s="16">
        <f t="shared" si="63"/>
        <v>0</v>
      </c>
      <c r="J47" s="120"/>
      <c r="K47" s="335">
        <f t="shared" si="7"/>
        <v>0</v>
      </c>
      <c r="L47" s="14"/>
      <c r="M47" s="15"/>
      <c r="N47" s="31">
        <f t="shared" si="64"/>
        <v>0</v>
      </c>
      <c r="O47" s="16">
        <f t="shared" si="65"/>
        <v>0</v>
      </c>
      <c r="P47" s="120"/>
      <c r="Q47" s="335">
        <f t="shared" si="9"/>
        <v>0</v>
      </c>
      <c r="R47" s="14"/>
      <c r="S47" s="15"/>
      <c r="T47" s="31">
        <f t="shared" si="54"/>
        <v>0</v>
      </c>
      <c r="U47" s="16">
        <f t="shared" si="55"/>
        <v>0</v>
      </c>
      <c r="V47" s="120"/>
      <c r="W47" s="335">
        <f t="shared" si="11"/>
        <v>0</v>
      </c>
      <c r="X47" s="14"/>
      <c r="Y47" s="15"/>
      <c r="Z47" s="31">
        <f t="shared" si="68"/>
        <v>0</v>
      </c>
      <c r="AA47" s="16">
        <f t="shared" si="69"/>
        <v>0</v>
      </c>
      <c r="AB47" s="120"/>
      <c r="AC47" s="335">
        <f t="shared" si="13"/>
        <v>0</v>
      </c>
      <c r="AD47" s="14"/>
      <c r="AE47" s="15"/>
      <c r="AF47" s="31">
        <f t="shared" si="58"/>
        <v>0</v>
      </c>
      <c r="AG47" s="16">
        <f t="shared" si="59"/>
        <v>0</v>
      </c>
      <c r="AH47" s="120"/>
      <c r="AI47" s="335">
        <f t="shared" si="15"/>
        <v>0</v>
      </c>
      <c r="AJ47" s="14"/>
      <c r="AK47" s="15"/>
      <c r="AL47" s="31">
        <f t="shared" si="72"/>
        <v>0</v>
      </c>
      <c r="AM47" s="16">
        <f t="shared" si="73"/>
        <v>0</v>
      </c>
      <c r="AN47" s="120"/>
      <c r="AO47" s="335">
        <f t="shared" si="17"/>
        <v>0</v>
      </c>
      <c r="AP47" s="14"/>
      <c r="AQ47" s="15"/>
      <c r="AR47" s="31">
        <f t="shared" si="56"/>
        <v>0</v>
      </c>
      <c r="AS47" s="16">
        <f t="shared" si="57"/>
        <v>0</v>
      </c>
      <c r="AT47" s="120"/>
      <c r="AU47" s="335">
        <f t="shared" si="19"/>
        <v>0</v>
      </c>
      <c r="AV47" s="14"/>
      <c r="AW47" s="15"/>
      <c r="AX47" s="31">
        <f t="shared" si="60"/>
        <v>0</v>
      </c>
      <c r="AY47" s="16">
        <f t="shared" si="61"/>
        <v>0</v>
      </c>
      <c r="AZ47" s="120"/>
      <c r="BA47" s="335">
        <f t="shared" si="21"/>
        <v>0</v>
      </c>
      <c r="BB47" s="14"/>
      <c r="BC47" s="15"/>
      <c r="BD47" s="31">
        <f t="shared" si="66"/>
        <v>0</v>
      </c>
      <c r="BE47" s="335">
        <f t="shared" si="67"/>
        <v>0</v>
      </c>
      <c r="BF47" s="120"/>
      <c r="BG47" s="335">
        <f t="shared" si="23"/>
        <v>0</v>
      </c>
      <c r="BH47" s="14"/>
      <c r="BI47" s="15"/>
      <c r="BJ47" s="31">
        <f t="shared" si="70"/>
        <v>0</v>
      </c>
      <c r="BK47" s="335">
        <f t="shared" si="71"/>
        <v>0</v>
      </c>
      <c r="BL47" s="120"/>
      <c r="BM47" s="335">
        <f t="shared" si="25"/>
        <v>0</v>
      </c>
      <c r="BN47" s="14"/>
      <c r="BO47" s="15"/>
      <c r="BP47" s="31">
        <f t="shared" si="74"/>
        <v>0</v>
      </c>
      <c r="BQ47" s="16">
        <f t="shared" si="75"/>
        <v>0</v>
      </c>
      <c r="BR47" s="120"/>
      <c r="BS47" s="335">
        <f t="shared" si="27"/>
        <v>0</v>
      </c>
      <c r="BT47" s="14"/>
      <c r="BU47" s="15"/>
      <c r="BV47" s="31">
        <f t="shared" si="76"/>
        <v>0</v>
      </c>
      <c r="BW47" s="335">
        <f t="shared" si="77"/>
        <v>0</v>
      </c>
      <c r="BX47" s="120"/>
      <c r="BY47" s="335">
        <f t="shared" si="29"/>
        <v>0</v>
      </c>
    </row>
    <row r="48" spans="2:77" x14ac:dyDescent="0.25">
      <c r="B48">
        <v>41</v>
      </c>
      <c r="C48" s="33"/>
      <c r="D48" s="33"/>
      <c r="E48" s="33"/>
      <c r="F48" s="14"/>
      <c r="G48" s="15"/>
      <c r="H48" s="31">
        <f t="shared" si="62"/>
        <v>0</v>
      </c>
      <c r="I48" s="16">
        <f t="shared" si="63"/>
        <v>0</v>
      </c>
      <c r="J48" s="120"/>
      <c r="K48" s="335">
        <f t="shared" si="7"/>
        <v>0</v>
      </c>
      <c r="L48" s="14"/>
      <c r="M48" s="15"/>
      <c r="N48" s="31">
        <f t="shared" si="64"/>
        <v>0</v>
      </c>
      <c r="O48" s="16">
        <f t="shared" si="65"/>
        <v>0</v>
      </c>
      <c r="P48" s="120"/>
      <c r="Q48" s="335">
        <f t="shared" si="9"/>
        <v>0</v>
      </c>
      <c r="R48" s="14"/>
      <c r="S48" s="15"/>
      <c r="T48" s="31">
        <f t="shared" si="54"/>
        <v>0</v>
      </c>
      <c r="U48" s="16">
        <f t="shared" si="55"/>
        <v>0</v>
      </c>
      <c r="V48" s="120"/>
      <c r="W48" s="335">
        <f t="shared" si="11"/>
        <v>0</v>
      </c>
      <c r="X48" s="14"/>
      <c r="Y48" s="15"/>
      <c r="Z48" s="31">
        <f t="shared" si="68"/>
        <v>0</v>
      </c>
      <c r="AA48" s="16">
        <f t="shared" si="69"/>
        <v>0</v>
      </c>
      <c r="AB48" s="120"/>
      <c r="AC48" s="335">
        <f t="shared" si="13"/>
        <v>0</v>
      </c>
      <c r="AD48" s="14"/>
      <c r="AE48" s="15"/>
      <c r="AF48" s="31">
        <f t="shared" si="58"/>
        <v>0</v>
      </c>
      <c r="AG48" s="16">
        <f t="shared" si="59"/>
        <v>0</v>
      </c>
      <c r="AH48" s="120"/>
      <c r="AI48" s="335">
        <f t="shared" si="15"/>
        <v>0</v>
      </c>
      <c r="AJ48" s="14"/>
      <c r="AK48" s="15"/>
      <c r="AL48" s="31">
        <f t="shared" si="72"/>
        <v>0</v>
      </c>
      <c r="AM48" s="16">
        <f t="shared" si="73"/>
        <v>0</v>
      </c>
      <c r="AN48" s="120"/>
      <c r="AO48" s="335">
        <f t="shared" si="17"/>
        <v>0</v>
      </c>
      <c r="AP48" s="14"/>
      <c r="AQ48" s="15"/>
      <c r="AR48" s="31">
        <f t="shared" si="56"/>
        <v>0</v>
      </c>
      <c r="AS48" s="16">
        <f t="shared" si="57"/>
        <v>0</v>
      </c>
      <c r="AT48" s="120"/>
      <c r="AU48" s="335">
        <f t="shared" si="19"/>
        <v>0</v>
      </c>
      <c r="AV48" s="14"/>
      <c r="AW48" s="15"/>
      <c r="AX48" s="31">
        <f t="shared" si="60"/>
        <v>0</v>
      </c>
      <c r="AY48" s="16">
        <f t="shared" si="61"/>
        <v>0</v>
      </c>
      <c r="AZ48" s="120"/>
      <c r="BA48" s="335">
        <f t="shared" si="21"/>
        <v>0</v>
      </c>
      <c r="BB48" s="14"/>
      <c r="BC48" s="15"/>
      <c r="BD48" s="31">
        <f t="shared" si="66"/>
        <v>0</v>
      </c>
      <c r="BE48" s="335">
        <f t="shared" si="67"/>
        <v>0</v>
      </c>
      <c r="BF48" s="120"/>
      <c r="BG48" s="335">
        <f t="shared" si="23"/>
        <v>0</v>
      </c>
      <c r="BH48" s="14"/>
      <c r="BI48" s="15"/>
      <c r="BJ48" s="31">
        <f t="shared" si="70"/>
        <v>0</v>
      </c>
      <c r="BK48" s="335">
        <f t="shared" si="71"/>
        <v>0</v>
      </c>
      <c r="BL48" s="120"/>
      <c r="BM48" s="335">
        <f t="shared" si="25"/>
        <v>0</v>
      </c>
      <c r="BN48" s="14"/>
      <c r="BO48" s="15"/>
      <c r="BP48" s="31">
        <f t="shared" si="74"/>
        <v>0</v>
      </c>
      <c r="BQ48" s="16">
        <f t="shared" si="75"/>
        <v>0</v>
      </c>
      <c r="BR48" s="120"/>
      <c r="BS48" s="335">
        <f t="shared" si="27"/>
        <v>0</v>
      </c>
      <c r="BT48" s="14"/>
      <c r="BU48" s="15"/>
      <c r="BV48" s="31">
        <f t="shared" si="76"/>
        <v>0</v>
      </c>
      <c r="BW48" s="335">
        <f t="shared" si="77"/>
        <v>0</v>
      </c>
      <c r="BX48" s="120"/>
      <c r="BY48" s="335">
        <f t="shared" si="29"/>
        <v>0</v>
      </c>
    </row>
    <row r="49" spans="2:77" x14ac:dyDescent="0.25">
      <c r="B49">
        <v>42</v>
      </c>
      <c r="C49" s="33"/>
      <c r="D49" s="33"/>
      <c r="E49" s="33"/>
      <c r="F49" s="14"/>
      <c r="G49" s="15"/>
      <c r="H49" s="31">
        <f t="shared" si="62"/>
        <v>0</v>
      </c>
      <c r="I49" s="16">
        <f t="shared" si="63"/>
        <v>0</v>
      </c>
      <c r="J49" s="120"/>
      <c r="K49" s="335">
        <f t="shared" si="7"/>
        <v>0</v>
      </c>
      <c r="L49" s="14"/>
      <c r="M49" s="15"/>
      <c r="N49" s="31">
        <f t="shared" si="64"/>
        <v>0</v>
      </c>
      <c r="O49" s="16">
        <f t="shared" si="65"/>
        <v>0</v>
      </c>
      <c r="P49" s="120"/>
      <c r="Q49" s="335">
        <f t="shared" si="9"/>
        <v>0</v>
      </c>
      <c r="R49" s="14"/>
      <c r="S49" s="15"/>
      <c r="T49" s="31">
        <f t="shared" si="54"/>
        <v>0</v>
      </c>
      <c r="U49" s="16">
        <f t="shared" si="55"/>
        <v>0</v>
      </c>
      <c r="V49" s="120"/>
      <c r="W49" s="335">
        <f t="shared" si="11"/>
        <v>0</v>
      </c>
      <c r="X49" s="14"/>
      <c r="Y49" s="15"/>
      <c r="Z49" s="31">
        <f t="shared" si="68"/>
        <v>0</v>
      </c>
      <c r="AA49" s="16">
        <f t="shared" si="69"/>
        <v>0</v>
      </c>
      <c r="AB49" s="120"/>
      <c r="AC49" s="335">
        <f t="shared" si="13"/>
        <v>0</v>
      </c>
      <c r="AD49" s="14"/>
      <c r="AE49" s="15"/>
      <c r="AF49" s="31">
        <f t="shared" si="58"/>
        <v>0</v>
      </c>
      <c r="AG49" s="16">
        <f t="shared" si="59"/>
        <v>0</v>
      </c>
      <c r="AH49" s="120"/>
      <c r="AI49" s="335">
        <f t="shared" si="15"/>
        <v>0</v>
      </c>
      <c r="AJ49" s="14"/>
      <c r="AK49" s="15"/>
      <c r="AL49" s="31">
        <f t="shared" si="72"/>
        <v>0</v>
      </c>
      <c r="AM49" s="16">
        <f t="shared" si="73"/>
        <v>0</v>
      </c>
      <c r="AN49" s="120"/>
      <c r="AO49" s="335">
        <f t="shared" si="17"/>
        <v>0</v>
      </c>
      <c r="AP49" s="14"/>
      <c r="AQ49" s="15"/>
      <c r="AR49" s="31">
        <f t="shared" si="56"/>
        <v>0</v>
      </c>
      <c r="AS49" s="16">
        <f t="shared" si="57"/>
        <v>0</v>
      </c>
      <c r="AT49" s="120"/>
      <c r="AU49" s="335">
        <f t="shared" si="19"/>
        <v>0</v>
      </c>
      <c r="AV49" s="14"/>
      <c r="AW49" s="15"/>
      <c r="AX49" s="31">
        <f t="shared" si="60"/>
        <v>0</v>
      </c>
      <c r="AY49" s="16">
        <f t="shared" si="61"/>
        <v>0</v>
      </c>
      <c r="AZ49" s="120"/>
      <c r="BA49" s="335">
        <f t="shared" si="21"/>
        <v>0</v>
      </c>
      <c r="BB49" s="14"/>
      <c r="BC49" s="15"/>
      <c r="BD49" s="31">
        <f t="shared" si="66"/>
        <v>0</v>
      </c>
      <c r="BE49" s="335">
        <f t="shared" si="67"/>
        <v>0</v>
      </c>
      <c r="BF49" s="120"/>
      <c r="BG49" s="335">
        <f t="shared" si="23"/>
        <v>0</v>
      </c>
      <c r="BH49" s="14"/>
      <c r="BI49" s="15"/>
      <c r="BJ49" s="31">
        <f t="shared" si="70"/>
        <v>0</v>
      </c>
      <c r="BK49" s="335">
        <f t="shared" si="71"/>
        <v>0</v>
      </c>
      <c r="BL49" s="120"/>
      <c r="BM49" s="335">
        <f t="shared" si="25"/>
        <v>0</v>
      </c>
      <c r="BN49" s="14"/>
      <c r="BO49" s="15"/>
      <c r="BP49" s="31">
        <f t="shared" si="74"/>
        <v>0</v>
      </c>
      <c r="BQ49" s="16">
        <f t="shared" si="75"/>
        <v>0</v>
      </c>
      <c r="BR49" s="120"/>
      <c r="BS49" s="335">
        <f t="shared" si="27"/>
        <v>0</v>
      </c>
      <c r="BT49" s="14"/>
      <c r="BU49" s="15"/>
      <c r="BV49" s="31">
        <f t="shared" si="76"/>
        <v>0</v>
      </c>
      <c r="BW49" s="335">
        <f t="shared" si="77"/>
        <v>0</v>
      </c>
      <c r="BX49" s="120"/>
      <c r="BY49" s="335">
        <f t="shared" si="29"/>
        <v>0</v>
      </c>
    </row>
    <row r="50" spans="2:77" x14ac:dyDescent="0.25">
      <c r="B50">
        <v>43</v>
      </c>
      <c r="C50" s="33"/>
      <c r="D50" s="33"/>
      <c r="E50" s="33"/>
      <c r="F50" s="14"/>
      <c r="G50" s="15"/>
      <c r="H50" s="31">
        <f t="shared" si="62"/>
        <v>0</v>
      </c>
      <c r="I50" s="16">
        <f t="shared" si="63"/>
        <v>0</v>
      </c>
      <c r="J50" s="120"/>
      <c r="K50" s="335">
        <f t="shared" si="7"/>
        <v>0</v>
      </c>
      <c r="L50" s="14"/>
      <c r="M50" s="15"/>
      <c r="N50" s="31">
        <f t="shared" si="64"/>
        <v>0</v>
      </c>
      <c r="O50" s="16">
        <f t="shared" si="65"/>
        <v>0</v>
      </c>
      <c r="P50" s="120"/>
      <c r="Q50" s="335">
        <f t="shared" si="9"/>
        <v>0</v>
      </c>
      <c r="R50" s="14"/>
      <c r="S50" s="15"/>
      <c r="T50" s="31">
        <f t="shared" si="54"/>
        <v>0</v>
      </c>
      <c r="U50" s="16">
        <f t="shared" si="55"/>
        <v>0</v>
      </c>
      <c r="V50" s="120"/>
      <c r="W50" s="335">
        <f t="shared" si="11"/>
        <v>0</v>
      </c>
      <c r="X50" s="14"/>
      <c r="Y50" s="15"/>
      <c r="Z50" s="31">
        <f t="shared" si="68"/>
        <v>0</v>
      </c>
      <c r="AA50" s="16">
        <f t="shared" si="69"/>
        <v>0</v>
      </c>
      <c r="AB50" s="120"/>
      <c r="AC50" s="335">
        <f t="shared" si="13"/>
        <v>0</v>
      </c>
      <c r="AD50" s="14"/>
      <c r="AE50" s="15"/>
      <c r="AF50" s="31">
        <f t="shared" si="58"/>
        <v>0</v>
      </c>
      <c r="AG50" s="16">
        <f t="shared" si="59"/>
        <v>0</v>
      </c>
      <c r="AH50" s="120"/>
      <c r="AI50" s="335">
        <f t="shared" si="15"/>
        <v>0</v>
      </c>
      <c r="AJ50" s="14"/>
      <c r="AK50" s="15"/>
      <c r="AL50" s="31">
        <f t="shared" si="72"/>
        <v>0</v>
      </c>
      <c r="AM50" s="16">
        <f t="shared" si="73"/>
        <v>0</v>
      </c>
      <c r="AN50" s="120"/>
      <c r="AO50" s="335">
        <f t="shared" si="17"/>
        <v>0</v>
      </c>
      <c r="AP50" s="14"/>
      <c r="AQ50" s="15"/>
      <c r="AR50" s="31">
        <f t="shared" si="56"/>
        <v>0</v>
      </c>
      <c r="AS50" s="16">
        <f t="shared" si="57"/>
        <v>0</v>
      </c>
      <c r="AT50" s="120"/>
      <c r="AU50" s="335">
        <f t="shared" si="19"/>
        <v>0</v>
      </c>
      <c r="AV50" s="14"/>
      <c r="AW50" s="15"/>
      <c r="AX50" s="31">
        <f t="shared" si="60"/>
        <v>0</v>
      </c>
      <c r="AY50" s="16">
        <f t="shared" si="61"/>
        <v>0</v>
      </c>
      <c r="AZ50" s="120"/>
      <c r="BA50" s="335">
        <f t="shared" si="21"/>
        <v>0</v>
      </c>
      <c r="BB50" s="14"/>
      <c r="BC50" s="15"/>
      <c r="BD50" s="31">
        <f t="shared" si="66"/>
        <v>0</v>
      </c>
      <c r="BE50" s="335">
        <f t="shared" si="67"/>
        <v>0</v>
      </c>
      <c r="BF50" s="120"/>
      <c r="BG50" s="335">
        <f t="shared" si="23"/>
        <v>0</v>
      </c>
      <c r="BH50" s="14"/>
      <c r="BI50" s="15"/>
      <c r="BJ50" s="31">
        <f t="shared" si="70"/>
        <v>0</v>
      </c>
      <c r="BK50" s="335">
        <f t="shared" si="71"/>
        <v>0</v>
      </c>
      <c r="BL50" s="120"/>
      <c r="BM50" s="335">
        <f t="shared" si="25"/>
        <v>0</v>
      </c>
      <c r="BN50" s="14"/>
      <c r="BO50" s="15"/>
      <c r="BP50" s="31">
        <f t="shared" si="74"/>
        <v>0</v>
      </c>
      <c r="BQ50" s="16">
        <f t="shared" si="75"/>
        <v>0</v>
      </c>
      <c r="BR50" s="120"/>
      <c r="BS50" s="335">
        <f t="shared" si="27"/>
        <v>0</v>
      </c>
      <c r="BT50" s="14"/>
      <c r="BU50" s="15"/>
      <c r="BV50" s="31">
        <f t="shared" si="76"/>
        <v>0</v>
      </c>
      <c r="BW50" s="335">
        <f t="shared" si="77"/>
        <v>0</v>
      </c>
      <c r="BX50" s="120"/>
      <c r="BY50" s="335">
        <f t="shared" si="29"/>
        <v>0</v>
      </c>
    </row>
    <row r="51" spans="2:77" x14ac:dyDescent="0.25">
      <c r="B51">
        <v>44</v>
      </c>
      <c r="C51" s="33"/>
      <c r="D51" s="33"/>
      <c r="E51" s="33"/>
      <c r="F51" s="14"/>
      <c r="G51" s="15"/>
      <c r="H51" s="31">
        <f t="shared" si="62"/>
        <v>0</v>
      </c>
      <c r="I51" s="16">
        <f t="shared" si="63"/>
        <v>0</v>
      </c>
      <c r="J51" s="120"/>
      <c r="K51" s="335">
        <f t="shared" si="7"/>
        <v>0</v>
      </c>
      <c r="L51" s="14"/>
      <c r="M51" s="15"/>
      <c r="N51" s="31">
        <f t="shared" si="64"/>
        <v>0</v>
      </c>
      <c r="O51" s="16">
        <f t="shared" si="65"/>
        <v>0</v>
      </c>
      <c r="P51" s="120"/>
      <c r="Q51" s="335">
        <f t="shared" si="9"/>
        <v>0</v>
      </c>
      <c r="R51" s="14"/>
      <c r="S51" s="15"/>
      <c r="T51" s="31">
        <f t="shared" si="54"/>
        <v>0</v>
      </c>
      <c r="U51" s="16">
        <f t="shared" si="55"/>
        <v>0</v>
      </c>
      <c r="V51" s="120"/>
      <c r="W51" s="335">
        <f t="shared" si="11"/>
        <v>0</v>
      </c>
      <c r="X51" s="14"/>
      <c r="Y51" s="15"/>
      <c r="Z51" s="31">
        <f t="shared" si="68"/>
        <v>0</v>
      </c>
      <c r="AA51" s="16">
        <f t="shared" si="69"/>
        <v>0</v>
      </c>
      <c r="AB51" s="120"/>
      <c r="AC51" s="335">
        <f t="shared" si="13"/>
        <v>0</v>
      </c>
      <c r="AD51" s="14"/>
      <c r="AE51" s="15"/>
      <c r="AF51" s="31">
        <f t="shared" si="58"/>
        <v>0</v>
      </c>
      <c r="AG51" s="16">
        <f t="shared" si="59"/>
        <v>0</v>
      </c>
      <c r="AH51" s="120"/>
      <c r="AI51" s="335">
        <f t="shared" si="15"/>
        <v>0</v>
      </c>
      <c r="AJ51" s="14"/>
      <c r="AK51" s="15"/>
      <c r="AL51" s="31">
        <f t="shared" ref="AL51:AL63" si="78">IF($E51=5,5%*AJ51,IF($E51=10,10%*AJ51,IF($E51=15,15%*AJ51,0)))</f>
        <v>0</v>
      </c>
      <c r="AM51" s="16">
        <f t="shared" ref="AM51:AM63" si="79">AJ51+AK51</f>
        <v>0</v>
      </c>
      <c r="AN51" s="120"/>
      <c r="AO51" s="335">
        <f t="shared" si="17"/>
        <v>0</v>
      </c>
      <c r="AP51" s="14"/>
      <c r="AQ51" s="15"/>
      <c r="AR51" s="31">
        <f t="shared" si="56"/>
        <v>0</v>
      </c>
      <c r="AS51" s="16">
        <f t="shared" si="57"/>
        <v>0</v>
      </c>
      <c r="AT51" s="120"/>
      <c r="AU51" s="335">
        <f t="shared" si="19"/>
        <v>0</v>
      </c>
      <c r="AV51" s="14"/>
      <c r="AW51" s="15"/>
      <c r="AX51" s="31">
        <f t="shared" si="60"/>
        <v>0</v>
      </c>
      <c r="AY51" s="16">
        <f t="shared" si="61"/>
        <v>0</v>
      </c>
      <c r="AZ51" s="120"/>
      <c r="BA51" s="335">
        <f t="shared" si="21"/>
        <v>0</v>
      </c>
      <c r="BB51" s="14"/>
      <c r="BC51" s="15"/>
      <c r="BD51" s="31">
        <f t="shared" si="66"/>
        <v>0</v>
      </c>
      <c r="BE51" s="335">
        <f t="shared" si="67"/>
        <v>0</v>
      </c>
      <c r="BF51" s="120"/>
      <c r="BG51" s="335">
        <f t="shared" si="23"/>
        <v>0</v>
      </c>
      <c r="BH51" s="14"/>
      <c r="BI51" s="15"/>
      <c r="BJ51" s="31">
        <f t="shared" si="70"/>
        <v>0</v>
      </c>
      <c r="BK51" s="335">
        <f t="shared" si="71"/>
        <v>0</v>
      </c>
      <c r="BL51" s="120"/>
      <c r="BM51" s="335">
        <f t="shared" si="25"/>
        <v>0</v>
      </c>
      <c r="BN51" s="14"/>
      <c r="BO51" s="15"/>
      <c r="BP51" s="31">
        <f t="shared" si="74"/>
        <v>0</v>
      </c>
      <c r="BQ51" s="16">
        <f t="shared" si="75"/>
        <v>0</v>
      </c>
      <c r="BR51" s="120"/>
      <c r="BS51" s="335">
        <f t="shared" si="27"/>
        <v>0</v>
      </c>
      <c r="BT51" s="14"/>
      <c r="BU51" s="15"/>
      <c r="BV51" s="31">
        <f t="shared" si="76"/>
        <v>0</v>
      </c>
      <c r="BW51" s="335">
        <f t="shared" si="77"/>
        <v>0</v>
      </c>
      <c r="BX51" s="120"/>
      <c r="BY51" s="335">
        <f t="shared" si="29"/>
        <v>0</v>
      </c>
    </row>
    <row r="52" spans="2:77" x14ac:dyDescent="0.25">
      <c r="B52">
        <v>45</v>
      </c>
      <c r="C52" s="33"/>
      <c r="D52" s="33"/>
      <c r="E52" s="33"/>
      <c r="F52" s="14"/>
      <c r="G52" s="15"/>
      <c r="H52" s="31">
        <f t="shared" si="62"/>
        <v>0</v>
      </c>
      <c r="I52" s="16">
        <f t="shared" si="63"/>
        <v>0</v>
      </c>
      <c r="J52" s="120"/>
      <c r="K52" s="335">
        <f t="shared" si="7"/>
        <v>0</v>
      </c>
      <c r="L52" s="14"/>
      <c r="M52" s="15"/>
      <c r="N52" s="31">
        <f t="shared" si="64"/>
        <v>0</v>
      </c>
      <c r="O52" s="16">
        <f t="shared" si="65"/>
        <v>0</v>
      </c>
      <c r="P52" s="120"/>
      <c r="Q52" s="335">
        <f t="shared" si="9"/>
        <v>0</v>
      </c>
      <c r="R52" s="14"/>
      <c r="S52" s="15"/>
      <c r="T52" s="31">
        <f t="shared" si="54"/>
        <v>0</v>
      </c>
      <c r="U52" s="16">
        <f t="shared" si="55"/>
        <v>0</v>
      </c>
      <c r="V52" s="120"/>
      <c r="W52" s="335">
        <f t="shared" si="11"/>
        <v>0</v>
      </c>
      <c r="X52" s="14"/>
      <c r="Y52" s="15"/>
      <c r="Z52" s="31">
        <f t="shared" si="68"/>
        <v>0</v>
      </c>
      <c r="AA52" s="16">
        <f t="shared" si="69"/>
        <v>0</v>
      </c>
      <c r="AB52" s="120"/>
      <c r="AC52" s="335">
        <f t="shared" si="13"/>
        <v>0</v>
      </c>
      <c r="AD52" s="14"/>
      <c r="AE52" s="15"/>
      <c r="AF52" s="31">
        <f t="shared" si="58"/>
        <v>0</v>
      </c>
      <c r="AG52" s="16">
        <f t="shared" si="59"/>
        <v>0</v>
      </c>
      <c r="AH52" s="120"/>
      <c r="AI52" s="335">
        <f t="shared" si="15"/>
        <v>0</v>
      </c>
      <c r="AJ52" s="14"/>
      <c r="AK52" s="15"/>
      <c r="AL52" s="31">
        <f t="shared" si="78"/>
        <v>0</v>
      </c>
      <c r="AM52" s="16">
        <f t="shared" si="79"/>
        <v>0</v>
      </c>
      <c r="AN52" s="120"/>
      <c r="AO52" s="335">
        <f t="shared" si="17"/>
        <v>0</v>
      </c>
      <c r="AP52" s="14"/>
      <c r="AQ52" s="15"/>
      <c r="AR52" s="31">
        <f t="shared" si="56"/>
        <v>0</v>
      </c>
      <c r="AS52" s="16">
        <f t="shared" si="57"/>
        <v>0</v>
      </c>
      <c r="AT52" s="120"/>
      <c r="AU52" s="335">
        <f t="shared" si="19"/>
        <v>0</v>
      </c>
      <c r="AV52" s="14"/>
      <c r="AW52" s="15"/>
      <c r="AX52" s="31">
        <f t="shared" si="60"/>
        <v>0</v>
      </c>
      <c r="AY52" s="16">
        <f t="shared" si="61"/>
        <v>0</v>
      </c>
      <c r="AZ52" s="120"/>
      <c r="BA52" s="335">
        <f t="shared" si="21"/>
        <v>0</v>
      </c>
      <c r="BB52" s="14"/>
      <c r="BC52" s="15"/>
      <c r="BD52" s="31">
        <f t="shared" si="66"/>
        <v>0</v>
      </c>
      <c r="BE52" s="335">
        <f t="shared" si="67"/>
        <v>0</v>
      </c>
      <c r="BF52" s="120"/>
      <c r="BG52" s="335">
        <f t="shared" si="23"/>
        <v>0</v>
      </c>
      <c r="BH52" s="14"/>
      <c r="BI52" s="15"/>
      <c r="BJ52" s="31">
        <f t="shared" si="70"/>
        <v>0</v>
      </c>
      <c r="BK52" s="335">
        <f t="shared" si="71"/>
        <v>0</v>
      </c>
      <c r="BL52" s="120"/>
      <c r="BM52" s="335">
        <f t="shared" si="25"/>
        <v>0</v>
      </c>
      <c r="BN52" s="14"/>
      <c r="BO52" s="15"/>
      <c r="BP52" s="31">
        <f t="shared" si="74"/>
        <v>0</v>
      </c>
      <c r="BQ52" s="16">
        <f t="shared" si="75"/>
        <v>0</v>
      </c>
      <c r="BR52" s="120"/>
      <c r="BS52" s="335">
        <f t="shared" si="27"/>
        <v>0</v>
      </c>
      <c r="BT52" s="14"/>
      <c r="BU52" s="15"/>
      <c r="BV52" s="31">
        <f t="shared" si="76"/>
        <v>0</v>
      </c>
      <c r="BW52" s="335">
        <f t="shared" si="77"/>
        <v>0</v>
      </c>
      <c r="BX52" s="120"/>
      <c r="BY52" s="335">
        <f t="shared" si="29"/>
        <v>0</v>
      </c>
    </row>
    <row r="53" spans="2:77" x14ac:dyDescent="0.25">
      <c r="B53">
        <v>46</v>
      </c>
      <c r="C53" s="33"/>
      <c r="D53" s="33"/>
      <c r="E53" s="33"/>
      <c r="F53" s="14"/>
      <c r="G53" s="15"/>
      <c r="H53" s="31">
        <f t="shared" si="62"/>
        <v>0</v>
      </c>
      <c r="I53" s="16">
        <f t="shared" si="63"/>
        <v>0</v>
      </c>
      <c r="J53" s="120"/>
      <c r="K53" s="335">
        <f t="shared" si="7"/>
        <v>0</v>
      </c>
      <c r="L53" s="14"/>
      <c r="M53" s="15"/>
      <c r="N53" s="31">
        <f t="shared" si="64"/>
        <v>0</v>
      </c>
      <c r="O53" s="16">
        <f t="shared" si="65"/>
        <v>0</v>
      </c>
      <c r="P53" s="120"/>
      <c r="Q53" s="335">
        <f t="shared" si="9"/>
        <v>0</v>
      </c>
      <c r="R53" s="14"/>
      <c r="S53" s="15"/>
      <c r="T53" s="31">
        <f t="shared" ref="T53:T64" si="80">IF($E53=5,5%*R53,IF($E53=10,10%*R53,IF($E53=15,15%*R53,0)))</f>
        <v>0</v>
      </c>
      <c r="U53" s="16">
        <f t="shared" ref="U53:U64" si="81">R53+S53</f>
        <v>0</v>
      </c>
      <c r="V53" s="120"/>
      <c r="W53" s="335">
        <f t="shared" si="11"/>
        <v>0</v>
      </c>
      <c r="X53" s="14"/>
      <c r="Y53" s="15"/>
      <c r="Z53" s="31">
        <f t="shared" si="68"/>
        <v>0</v>
      </c>
      <c r="AA53" s="16">
        <f t="shared" si="69"/>
        <v>0</v>
      </c>
      <c r="AB53" s="120"/>
      <c r="AC53" s="335">
        <f t="shared" si="13"/>
        <v>0</v>
      </c>
      <c r="AD53" s="14"/>
      <c r="AE53" s="15"/>
      <c r="AF53" s="31">
        <f t="shared" si="58"/>
        <v>0</v>
      </c>
      <c r="AG53" s="16">
        <f t="shared" si="59"/>
        <v>0</v>
      </c>
      <c r="AH53" s="120"/>
      <c r="AI53" s="335">
        <f t="shared" si="15"/>
        <v>0</v>
      </c>
      <c r="AJ53" s="14"/>
      <c r="AK53" s="15"/>
      <c r="AL53" s="31">
        <f t="shared" si="78"/>
        <v>0</v>
      </c>
      <c r="AM53" s="16">
        <f t="shared" si="79"/>
        <v>0</v>
      </c>
      <c r="AN53" s="120"/>
      <c r="AO53" s="335">
        <f t="shared" si="17"/>
        <v>0</v>
      </c>
      <c r="AP53" s="14"/>
      <c r="AQ53" s="15"/>
      <c r="AR53" s="31">
        <f t="shared" si="56"/>
        <v>0</v>
      </c>
      <c r="AS53" s="16">
        <f t="shared" si="57"/>
        <v>0</v>
      </c>
      <c r="AT53" s="120"/>
      <c r="AU53" s="335">
        <f t="shared" si="19"/>
        <v>0</v>
      </c>
      <c r="AV53" s="14"/>
      <c r="AW53" s="15"/>
      <c r="AX53" s="31">
        <f t="shared" si="60"/>
        <v>0</v>
      </c>
      <c r="AY53" s="16">
        <f t="shared" si="61"/>
        <v>0</v>
      </c>
      <c r="AZ53" s="120"/>
      <c r="BA53" s="335">
        <f t="shared" si="21"/>
        <v>0</v>
      </c>
      <c r="BB53" s="14"/>
      <c r="BC53" s="15"/>
      <c r="BD53" s="31">
        <f t="shared" si="66"/>
        <v>0</v>
      </c>
      <c r="BE53" s="335">
        <f t="shared" si="67"/>
        <v>0</v>
      </c>
      <c r="BF53" s="120"/>
      <c r="BG53" s="335">
        <f t="shared" si="23"/>
        <v>0</v>
      </c>
      <c r="BH53" s="14"/>
      <c r="BI53" s="15"/>
      <c r="BJ53" s="31">
        <f t="shared" si="70"/>
        <v>0</v>
      </c>
      <c r="BK53" s="335">
        <f t="shared" si="71"/>
        <v>0</v>
      </c>
      <c r="BL53" s="120"/>
      <c r="BM53" s="335">
        <f t="shared" si="25"/>
        <v>0</v>
      </c>
      <c r="BN53" s="14"/>
      <c r="BO53" s="15"/>
      <c r="BP53" s="31">
        <f t="shared" ref="BP53:BP63" si="82">IF($E53=5,5%*BN53,IF($E53=10,10%*BN53,IF($E53=15,15%*BN53,0)))</f>
        <v>0</v>
      </c>
      <c r="BQ53" s="16">
        <f t="shared" ref="BQ53:BQ63" si="83">BN53+BO53</f>
        <v>0</v>
      </c>
      <c r="BR53" s="120"/>
      <c r="BS53" s="335">
        <f t="shared" si="27"/>
        <v>0</v>
      </c>
      <c r="BT53" s="14"/>
      <c r="BU53" s="15"/>
      <c r="BV53" s="31">
        <f t="shared" si="76"/>
        <v>0</v>
      </c>
      <c r="BW53" s="335">
        <f t="shared" si="77"/>
        <v>0</v>
      </c>
      <c r="BX53" s="120"/>
      <c r="BY53" s="335">
        <f t="shared" si="29"/>
        <v>0</v>
      </c>
    </row>
    <row r="54" spans="2:77" x14ac:dyDescent="0.25">
      <c r="B54">
        <v>47</v>
      </c>
      <c r="C54" s="33"/>
      <c r="D54" s="33"/>
      <c r="E54" s="33"/>
      <c r="F54" s="14"/>
      <c r="G54" s="15"/>
      <c r="H54" s="31">
        <f t="shared" ref="H54:H61" si="84">IF($E54=5,5%*F54,IF($E54=10,10%*F54,IF($E54=15,15%*F54,0)))</f>
        <v>0</v>
      </c>
      <c r="I54" s="16">
        <f t="shared" ref="I54:I61" si="85">F54+G54</f>
        <v>0</v>
      </c>
      <c r="J54" s="120"/>
      <c r="K54" s="335">
        <f t="shared" si="7"/>
        <v>0</v>
      </c>
      <c r="L54" s="14"/>
      <c r="M54" s="15"/>
      <c r="N54" s="31">
        <f t="shared" si="64"/>
        <v>0</v>
      </c>
      <c r="O54" s="16">
        <f t="shared" si="65"/>
        <v>0</v>
      </c>
      <c r="P54" s="120"/>
      <c r="Q54" s="335">
        <f t="shared" si="9"/>
        <v>0</v>
      </c>
      <c r="R54" s="14"/>
      <c r="S54" s="15"/>
      <c r="T54" s="31">
        <f t="shared" si="80"/>
        <v>0</v>
      </c>
      <c r="U54" s="16">
        <f t="shared" si="81"/>
        <v>0</v>
      </c>
      <c r="V54" s="120"/>
      <c r="W54" s="335">
        <f t="shared" si="11"/>
        <v>0</v>
      </c>
      <c r="X54" s="14"/>
      <c r="Y54" s="15"/>
      <c r="Z54" s="31">
        <f t="shared" ref="Z54:Z67" si="86">IF($E54=5,5%*X54,IF($E54=10,10%*X54,IF($E54=15,15%*X54,0)))</f>
        <v>0</v>
      </c>
      <c r="AA54" s="16">
        <f t="shared" ref="AA54:AA67" si="87">X54+Y54</f>
        <v>0</v>
      </c>
      <c r="AB54" s="120"/>
      <c r="AC54" s="335">
        <f t="shared" si="13"/>
        <v>0</v>
      </c>
      <c r="AD54" s="14"/>
      <c r="AE54" s="15"/>
      <c r="AF54" s="31">
        <f t="shared" si="58"/>
        <v>0</v>
      </c>
      <c r="AG54" s="16">
        <f t="shared" si="59"/>
        <v>0</v>
      </c>
      <c r="AH54" s="120"/>
      <c r="AI54" s="335">
        <f t="shared" si="15"/>
        <v>0</v>
      </c>
      <c r="AJ54" s="14"/>
      <c r="AK54" s="15"/>
      <c r="AL54" s="31">
        <f t="shared" si="78"/>
        <v>0</v>
      </c>
      <c r="AM54" s="16">
        <f t="shared" si="79"/>
        <v>0</v>
      </c>
      <c r="AN54" s="120"/>
      <c r="AO54" s="335">
        <f t="shared" si="17"/>
        <v>0</v>
      </c>
      <c r="AP54" s="14"/>
      <c r="AQ54" s="15"/>
      <c r="AR54" s="31">
        <f t="shared" ref="AR54:AR72" si="88">IF($E54=5,5%*AP54,IF($E54=10,10%*AP54,IF($E54=15,15%*AP54,0)))</f>
        <v>0</v>
      </c>
      <c r="AS54" s="16">
        <f t="shared" ref="AS54:AS72" si="89">AP54+AQ54</f>
        <v>0</v>
      </c>
      <c r="AT54" s="120"/>
      <c r="AU54" s="335">
        <f t="shared" si="19"/>
        <v>0</v>
      </c>
      <c r="AV54" s="14"/>
      <c r="AW54" s="15"/>
      <c r="AX54" s="31">
        <f t="shared" si="60"/>
        <v>0</v>
      </c>
      <c r="AY54" s="16">
        <f t="shared" si="61"/>
        <v>0</v>
      </c>
      <c r="AZ54" s="120"/>
      <c r="BA54" s="335">
        <f t="shared" si="21"/>
        <v>0</v>
      </c>
      <c r="BB54" s="14"/>
      <c r="BC54" s="15"/>
      <c r="BD54" s="31">
        <f t="shared" si="66"/>
        <v>0</v>
      </c>
      <c r="BE54" s="335">
        <f t="shared" si="67"/>
        <v>0</v>
      </c>
      <c r="BF54" s="120"/>
      <c r="BG54" s="335">
        <f t="shared" si="23"/>
        <v>0</v>
      </c>
      <c r="BH54" s="14"/>
      <c r="BI54" s="15"/>
      <c r="BJ54" s="31">
        <f t="shared" si="70"/>
        <v>0</v>
      </c>
      <c r="BK54" s="335">
        <f t="shared" si="71"/>
        <v>0</v>
      </c>
      <c r="BL54" s="120"/>
      <c r="BM54" s="335">
        <f t="shared" si="25"/>
        <v>0</v>
      </c>
      <c r="BN54" s="14"/>
      <c r="BO54" s="15"/>
      <c r="BP54" s="31">
        <f t="shared" si="82"/>
        <v>0</v>
      </c>
      <c r="BQ54" s="16">
        <f t="shared" si="83"/>
        <v>0</v>
      </c>
      <c r="BR54" s="120"/>
      <c r="BS54" s="335">
        <f t="shared" si="27"/>
        <v>0</v>
      </c>
      <c r="BT54" s="14"/>
      <c r="BU54" s="15"/>
      <c r="BV54" s="31">
        <f t="shared" si="76"/>
        <v>0</v>
      </c>
      <c r="BW54" s="335">
        <f t="shared" si="77"/>
        <v>0</v>
      </c>
      <c r="BX54" s="120"/>
      <c r="BY54" s="335">
        <f t="shared" si="29"/>
        <v>0</v>
      </c>
    </row>
    <row r="55" spans="2:77" x14ac:dyDescent="0.25">
      <c r="B55">
        <v>48</v>
      </c>
      <c r="C55" s="33"/>
      <c r="D55" s="33"/>
      <c r="E55" s="33"/>
      <c r="F55" s="14"/>
      <c r="G55" s="15"/>
      <c r="H55" s="31">
        <f t="shared" si="84"/>
        <v>0</v>
      </c>
      <c r="I55" s="16">
        <f t="shared" si="85"/>
        <v>0</v>
      </c>
      <c r="J55" s="120"/>
      <c r="K55" s="335">
        <f t="shared" si="7"/>
        <v>0</v>
      </c>
      <c r="L55" s="14"/>
      <c r="M55" s="15"/>
      <c r="N55" s="31">
        <f t="shared" ref="N55:N65" si="90">IF($E55=5,5%*L55,IF($E55=10,10%*L55,IF($E55=15,15%*L55,0)))</f>
        <v>0</v>
      </c>
      <c r="O55" s="16">
        <f t="shared" ref="O55:O65" si="91">L55+M55</f>
        <v>0</v>
      </c>
      <c r="P55" s="120"/>
      <c r="Q55" s="335">
        <f t="shared" si="9"/>
        <v>0</v>
      </c>
      <c r="R55" s="14"/>
      <c r="S55" s="15"/>
      <c r="T55" s="31">
        <f t="shared" si="80"/>
        <v>0</v>
      </c>
      <c r="U55" s="16">
        <f t="shared" si="81"/>
        <v>0</v>
      </c>
      <c r="V55" s="120"/>
      <c r="W55" s="335">
        <f t="shared" si="11"/>
        <v>0</v>
      </c>
      <c r="X55" s="14"/>
      <c r="Y55" s="15"/>
      <c r="Z55" s="31">
        <f t="shared" si="86"/>
        <v>0</v>
      </c>
      <c r="AA55" s="16">
        <f t="shared" si="87"/>
        <v>0</v>
      </c>
      <c r="AB55" s="120"/>
      <c r="AC55" s="335">
        <f t="shared" si="13"/>
        <v>0</v>
      </c>
      <c r="AD55" s="14"/>
      <c r="AE55" s="15"/>
      <c r="AF55" s="31">
        <f t="shared" ref="AF55:AF62" si="92">IF($E55=5,5%*AD55,IF($E55=10,10%*AD55,IF($E55=15,15%*AD55,0)))</f>
        <v>0</v>
      </c>
      <c r="AG55" s="16">
        <f t="shared" ref="AG55:AG62" si="93">AD55+AE55</f>
        <v>0</v>
      </c>
      <c r="AH55" s="120"/>
      <c r="AI55" s="335">
        <f t="shared" si="15"/>
        <v>0</v>
      </c>
      <c r="AJ55" s="14"/>
      <c r="AK55" s="15"/>
      <c r="AL55" s="31">
        <f t="shared" si="78"/>
        <v>0</v>
      </c>
      <c r="AM55" s="16">
        <f t="shared" si="79"/>
        <v>0</v>
      </c>
      <c r="AN55" s="120"/>
      <c r="AO55" s="335">
        <f t="shared" si="17"/>
        <v>0</v>
      </c>
      <c r="AP55" s="14"/>
      <c r="AQ55" s="15"/>
      <c r="AR55" s="31">
        <f t="shared" si="88"/>
        <v>0</v>
      </c>
      <c r="AS55" s="16">
        <f t="shared" si="89"/>
        <v>0</v>
      </c>
      <c r="AT55" s="120"/>
      <c r="AU55" s="335">
        <f t="shared" si="19"/>
        <v>0</v>
      </c>
      <c r="AV55" s="14"/>
      <c r="AW55" s="15"/>
      <c r="AX55" s="31">
        <f t="shared" si="60"/>
        <v>0</v>
      </c>
      <c r="AY55" s="16">
        <f t="shared" si="61"/>
        <v>0</v>
      </c>
      <c r="AZ55" s="120"/>
      <c r="BA55" s="335">
        <f t="shared" si="21"/>
        <v>0</v>
      </c>
      <c r="BB55" s="14"/>
      <c r="BC55" s="15"/>
      <c r="BD55" s="31">
        <f t="shared" ref="BD55:BD63" si="94">IF($E55=5,5%*BB55,IF($E55=10,10%*BB55,IF($E55=15,15%*BB55,0)))</f>
        <v>0</v>
      </c>
      <c r="BE55" s="335">
        <f t="shared" ref="BE55:BE63" si="95">BB55+BC55</f>
        <v>0</v>
      </c>
      <c r="BF55" s="120"/>
      <c r="BG55" s="335">
        <f t="shared" si="23"/>
        <v>0</v>
      </c>
      <c r="BH55" s="14"/>
      <c r="BI55" s="15"/>
      <c r="BJ55" s="31">
        <f t="shared" ref="BJ55:BJ67" si="96">IF($E55=5,5%*BH55,IF($E55=10,10%*BH55,IF($E55=15,15%*BH55,0)))</f>
        <v>0</v>
      </c>
      <c r="BK55" s="335">
        <f t="shared" ref="BK55:BK67" si="97">BH55+BI55</f>
        <v>0</v>
      </c>
      <c r="BL55" s="120"/>
      <c r="BM55" s="335">
        <f t="shared" si="25"/>
        <v>0</v>
      </c>
      <c r="BN55" s="14"/>
      <c r="BO55" s="15"/>
      <c r="BP55" s="31">
        <f t="shared" si="82"/>
        <v>0</v>
      </c>
      <c r="BQ55" s="16">
        <f t="shared" si="83"/>
        <v>0</v>
      </c>
      <c r="BR55" s="120"/>
      <c r="BS55" s="335">
        <f t="shared" si="27"/>
        <v>0</v>
      </c>
      <c r="BT55" s="14"/>
      <c r="BU55" s="15"/>
      <c r="BV55" s="31">
        <f t="shared" si="76"/>
        <v>0</v>
      </c>
      <c r="BW55" s="335">
        <f t="shared" si="77"/>
        <v>0</v>
      </c>
      <c r="BX55" s="120"/>
      <c r="BY55" s="335">
        <f t="shared" si="29"/>
        <v>0</v>
      </c>
    </row>
    <row r="56" spans="2:77" x14ac:dyDescent="0.25">
      <c r="B56">
        <v>49</v>
      </c>
      <c r="C56" s="33"/>
      <c r="D56" s="33"/>
      <c r="E56" s="33"/>
      <c r="F56" s="14"/>
      <c r="G56" s="15"/>
      <c r="H56" s="31">
        <f t="shared" si="84"/>
        <v>0</v>
      </c>
      <c r="I56" s="16">
        <f t="shared" si="85"/>
        <v>0</v>
      </c>
      <c r="J56" s="120"/>
      <c r="K56" s="335">
        <f t="shared" si="7"/>
        <v>0</v>
      </c>
      <c r="L56" s="14"/>
      <c r="M56" s="15"/>
      <c r="N56" s="31">
        <f t="shared" si="90"/>
        <v>0</v>
      </c>
      <c r="O56" s="16">
        <f t="shared" si="91"/>
        <v>0</v>
      </c>
      <c r="P56" s="120"/>
      <c r="Q56" s="335">
        <f t="shared" si="9"/>
        <v>0</v>
      </c>
      <c r="R56" s="14"/>
      <c r="S56" s="15"/>
      <c r="T56" s="31">
        <f t="shared" si="80"/>
        <v>0</v>
      </c>
      <c r="U56" s="16">
        <f t="shared" si="81"/>
        <v>0</v>
      </c>
      <c r="V56" s="120"/>
      <c r="W56" s="335">
        <f t="shared" si="11"/>
        <v>0</v>
      </c>
      <c r="X56" s="14"/>
      <c r="Y56" s="15"/>
      <c r="Z56" s="31">
        <f t="shared" si="86"/>
        <v>0</v>
      </c>
      <c r="AA56" s="16">
        <f t="shared" si="87"/>
        <v>0</v>
      </c>
      <c r="AB56" s="120"/>
      <c r="AC56" s="335">
        <f t="shared" si="13"/>
        <v>0</v>
      </c>
      <c r="AD56" s="14"/>
      <c r="AE56" s="15"/>
      <c r="AF56" s="31">
        <f t="shared" si="92"/>
        <v>0</v>
      </c>
      <c r="AG56" s="16">
        <f t="shared" si="93"/>
        <v>0</v>
      </c>
      <c r="AH56" s="120"/>
      <c r="AI56" s="335">
        <f t="shared" si="15"/>
        <v>0</v>
      </c>
      <c r="AJ56" s="14"/>
      <c r="AK56" s="15"/>
      <c r="AL56" s="31">
        <f t="shared" si="78"/>
        <v>0</v>
      </c>
      <c r="AM56" s="16">
        <f t="shared" si="79"/>
        <v>0</v>
      </c>
      <c r="AN56" s="120"/>
      <c r="AO56" s="335">
        <f t="shared" si="17"/>
        <v>0</v>
      </c>
      <c r="AP56" s="14"/>
      <c r="AQ56" s="15"/>
      <c r="AR56" s="31">
        <f t="shared" si="88"/>
        <v>0</v>
      </c>
      <c r="AS56" s="16">
        <f t="shared" si="89"/>
        <v>0</v>
      </c>
      <c r="AT56" s="120"/>
      <c r="AU56" s="335">
        <f t="shared" si="19"/>
        <v>0</v>
      </c>
      <c r="AV56" s="14"/>
      <c r="AW56" s="15"/>
      <c r="AX56" s="31">
        <f t="shared" ref="AX56:AX61" si="98">IF($E56=5,5%*AV56,IF($E56=10,10%*AV56,IF($E56=15,15%*AV56,0)))</f>
        <v>0</v>
      </c>
      <c r="AY56" s="16">
        <f t="shared" ref="AY56:AY61" si="99">AV56+AW56</f>
        <v>0</v>
      </c>
      <c r="AZ56" s="120"/>
      <c r="BA56" s="335">
        <f t="shared" si="21"/>
        <v>0</v>
      </c>
      <c r="BB56" s="14"/>
      <c r="BC56" s="15"/>
      <c r="BD56" s="31">
        <f t="shared" si="94"/>
        <v>0</v>
      </c>
      <c r="BE56" s="335">
        <f t="shared" si="95"/>
        <v>0</v>
      </c>
      <c r="BF56" s="120"/>
      <c r="BG56" s="335">
        <f t="shared" si="23"/>
        <v>0</v>
      </c>
      <c r="BH56" s="14"/>
      <c r="BI56" s="15"/>
      <c r="BJ56" s="31">
        <f t="shared" si="96"/>
        <v>0</v>
      </c>
      <c r="BK56" s="335">
        <f t="shared" si="97"/>
        <v>0</v>
      </c>
      <c r="BL56" s="120"/>
      <c r="BM56" s="335">
        <f t="shared" si="25"/>
        <v>0</v>
      </c>
      <c r="BN56" s="14"/>
      <c r="BO56" s="15"/>
      <c r="BP56" s="31">
        <f t="shared" si="82"/>
        <v>0</v>
      </c>
      <c r="BQ56" s="16">
        <f t="shared" si="83"/>
        <v>0</v>
      </c>
      <c r="BR56" s="120"/>
      <c r="BS56" s="335">
        <f t="shared" si="27"/>
        <v>0</v>
      </c>
      <c r="BT56" s="14"/>
      <c r="BU56" s="15"/>
      <c r="BV56" s="31">
        <f t="shared" si="76"/>
        <v>0</v>
      </c>
      <c r="BW56" s="335">
        <f t="shared" si="77"/>
        <v>0</v>
      </c>
      <c r="BX56" s="120"/>
      <c r="BY56" s="335">
        <f t="shared" si="29"/>
        <v>0</v>
      </c>
    </row>
    <row r="57" spans="2:77" x14ac:dyDescent="0.25">
      <c r="B57">
        <v>50</v>
      </c>
      <c r="C57" s="33"/>
      <c r="D57" s="33"/>
      <c r="E57" s="33"/>
      <c r="F57" s="14"/>
      <c r="G57" s="15"/>
      <c r="H57" s="31">
        <f t="shared" si="84"/>
        <v>0</v>
      </c>
      <c r="I57" s="16">
        <f t="shared" si="85"/>
        <v>0</v>
      </c>
      <c r="J57" s="120"/>
      <c r="K57" s="335">
        <f t="shared" si="7"/>
        <v>0</v>
      </c>
      <c r="L57" s="14"/>
      <c r="M57" s="15"/>
      <c r="N57" s="31">
        <f t="shared" si="90"/>
        <v>0</v>
      </c>
      <c r="O57" s="16">
        <f t="shared" si="91"/>
        <v>0</v>
      </c>
      <c r="P57" s="120"/>
      <c r="Q57" s="335">
        <f t="shared" si="9"/>
        <v>0</v>
      </c>
      <c r="R57" s="14"/>
      <c r="S57" s="15"/>
      <c r="T57" s="31">
        <f t="shared" si="80"/>
        <v>0</v>
      </c>
      <c r="U57" s="16">
        <f t="shared" si="81"/>
        <v>0</v>
      </c>
      <c r="V57" s="120"/>
      <c r="W57" s="335">
        <f t="shared" si="11"/>
        <v>0</v>
      </c>
      <c r="X57" s="14"/>
      <c r="Y57" s="15"/>
      <c r="Z57" s="31">
        <f t="shared" si="86"/>
        <v>0</v>
      </c>
      <c r="AA57" s="16">
        <f t="shared" si="87"/>
        <v>0</v>
      </c>
      <c r="AB57" s="120"/>
      <c r="AC57" s="335">
        <f t="shared" si="13"/>
        <v>0</v>
      </c>
      <c r="AD57" s="14"/>
      <c r="AE57" s="15"/>
      <c r="AF57" s="31">
        <f t="shared" si="92"/>
        <v>0</v>
      </c>
      <c r="AG57" s="16">
        <f t="shared" si="93"/>
        <v>0</v>
      </c>
      <c r="AH57" s="120"/>
      <c r="AI57" s="335">
        <f t="shared" si="15"/>
        <v>0</v>
      </c>
      <c r="AJ57" s="14"/>
      <c r="AK57" s="15"/>
      <c r="AL57" s="31">
        <f t="shared" si="78"/>
        <v>0</v>
      </c>
      <c r="AM57" s="16">
        <f t="shared" si="79"/>
        <v>0</v>
      </c>
      <c r="AN57" s="120"/>
      <c r="AO57" s="335">
        <f t="shared" si="17"/>
        <v>0</v>
      </c>
      <c r="AP57" s="14"/>
      <c r="AQ57" s="15"/>
      <c r="AR57" s="31">
        <f t="shared" si="88"/>
        <v>0</v>
      </c>
      <c r="AS57" s="16">
        <f t="shared" si="89"/>
        <v>0</v>
      </c>
      <c r="AT57" s="120"/>
      <c r="AU57" s="335">
        <f t="shared" si="19"/>
        <v>0</v>
      </c>
      <c r="AV57" s="14"/>
      <c r="AW57" s="15"/>
      <c r="AX57" s="31">
        <f t="shared" si="98"/>
        <v>0</v>
      </c>
      <c r="AY57" s="16">
        <f t="shared" si="99"/>
        <v>0</v>
      </c>
      <c r="AZ57" s="120"/>
      <c r="BA57" s="335">
        <f t="shared" si="21"/>
        <v>0</v>
      </c>
      <c r="BB57" s="14"/>
      <c r="BC57" s="15"/>
      <c r="BD57" s="31">
        <f t="shared" si="94"/>
        <v>0</v>
      </c>
      <c r="BE57" s="335">
        <f t="shared" si="95"/>
        <v>0</v>
      </c>
      <c r="BF57" s="120"/>
      <c r="BG57" s="335">
        <f t="shared" si="23"/>
        <v>0</v>
      </c>
      <c r="BH57" s="14"/>
      <c r="BI57" s="15"/>
      <c r="BJ57" s="31">
        <f t="shared" si="96"/>
        <v>0</v>
      </c>
      <c r="BK57" s="335">
        <f t="shared" si="97"/>
        <v>0</v>
      </c>
      <c r="BL57" s="120"/>
      <c r="BM57" s="335">
        <f t="shared" si="25"/>
        <v>0</v>
      </c>
      <c r="BN57" s="14"/>
      <c r="BO57" s="15"/>
      <c r="BP57" s="31">
        <f t="shared" si="82"/>
        <v>0</v>
      </c>
      <c r="BQ57" s="16">
        <f t="shared" si="83"/>
        <v>0</v>
      </c>
      <c r="BR57" s="120"/>
      <c r="BS57" s="335">
        <f t="shared" si="27"/>
        <v>0</v>
      </c>
      <c r="BT57" s="14"/>
      <c r="BU57" s="15"/>
      <c r="BV57" s="31">
        <f t="shared" si="76"/>
        <v>0</v>
      </c>
      <c r="BW57" s="335">
        <f t="shared" si="77"/>
        <v>0</v>
      </c>
      <c r="BX57" s="120"/>
      <c r="BY57" s="335">
        <f t="shared" si="29"/>
        <v>0</v>
      </c>
    </row>
    <row r="58" spans="2:77" x14ac:dyDescent="0.25">
      <c r="B58">
        <v>51</v>
      </c>
      <c r="C58" s="33"/>
      <c r="D58" s="33"/>
      <c r="E58" s="33"/>
      <c r="F58" s="14"/>
      <c r="G58" s="15"/>
      <c r="H58" s="31">
        <f t="shared" si="84"/>
        <v>0</v>
      </c>
      <c r="I58" s="16">
        <f t="shared" si="85"/>
        <v>0</v>
      </c>
      <c r="J58" s="120"/>
      <c r="K58" s="335">
        <f t="shared" si="7"/>
        <v>0</v>
      </c>
      <c r="L58" s="14"/>
      <c r="M58" s="15"/>
      <c r="N58" s="31">
        <f t="shared" si="90"/>
        <v>0</v>
      </c>
      <c r="O58" s="16">
        <f t="shared" si="91"/>
        <v>0</v>
      </c>
      <c r="P58" s="120"/>
      <c r="Q58" s="335">
        <f t="shared" si="9"/>
        <v>0</v>
      </c>
      <c r="R58" s="14"/>
      <c r="S58" s="15"/>
      <c r="T58" s="31">
        <f t="shared" si="80"/>
        <v>0</v>
      </c>
      <c r="U58" s="16">
        <f t="shared" si="81"/>
        <v>0</v>
      </c>
      <c r="V58" s="120"/>
      <c r="W58" s="335">
        <f t="shared" si="11"/>
        <v>0</v>
      </c>
      <c r="X58" s="14"/>
      <c r="Y58" s="15"/>
      <c r="Z58" s="31">
        <f t="shared" si="86"/>
        <v>0</v>
      </c>
      <c r="AA58" s="16">
        <f t="shared" si="87"/>
        <v>0</v>
      </c>
      <c r="AB58" s="120"/>
      <c r="AC58" s="335">
        <f t="shared" si="13"/>
        <v>0</v>
      </c>
      <c r="AD58" s="14"/>
      <c r="AE58" s="15"/>
      <c r="AF58" s="31">
        <f t="shared" si="92"/>
        <v>0</v>
      </c>
      <c r="AG58" s="16">
        <f t="shared" si="93"/>
        <v>0</v>
      </c>
      <c r="AH58" s="120"/>
      <c r="AI58" s="335">
        <f t="shared" si="15"/>
        <v>0</v>
      </c>
      <c r="AJ58" s="14"/>
      <c r="AK58" s="15"/>
      <c r="AL58" s="31">
        <f t="shared" si="78"/>
        <v>0</v>
      </c>
      <c r="AM58" s="16">
        <f t="shared" si="79"/>
        <v>0</v>
      </c>
      <c r="AN58" s="120"/>
      <c r="AO58" s="335">
        <f t="shared" si="17"/>
        <v>0</v>
      </c>
      <c r="AP58" s="14"/>
      <c r="AQ58" s="15"/>
      <c r="AR58" s="31">
        <f t="shared" si="88"/>
        <v>0</v>
      </c>
      <c r="AS58" s="16">
        <f t="shared" si="89"/>
        <v>0</v>
      </c>
      <c r="AT58" s="120"/>
      <c r="AU58" s="335">
        <f t="shared" si="19"/>
        <v>0</v>
      </c>
      <c r="AV58" s="14"/>
      <c r="AW58" s="15"/>
      <c r="AX58" s="31">
        <f t="shared" si="98"/>
        <v>0</v>
      </c>
      <c r="AY58" s="16">
        <f t="shared" si="99"/>
        <v>0</v>
      </c>
      <c r="AZ58" s="120"/>
      <c r="BA58" s="335">
        <f t="shared" si="21"/>
        <v>0</v>
      </c>
      <c r="BB58" s="14"/>
      <c r="BC58" s="15"/>
      <c r="BD58" s="31">
        <f t="shared" si="94"/>
        <v>0</v>
      </c>
      <c r="BE58" s="335">
        <f t="shared" si="95"/>
        <v>0</v>
      </c>
      <c r="BF58" s="120"/>
      <c r="BG58" s="335">
        <f t="shared" si="23"/>
        <v>0</v>
      </c>
      <c r="BH58" s="14"/>
      <c r="BI58" s="15"/>
      <c r="BJ58" s="31">
        <f t="shared" si="96"/>
        <v>0</v>
      </c>
      <c r="BK58" s="335">
        <f t="shared" si="97"/>
        <v>0</v>
      </c>
      <c r="BL58" s="120"/>
      <c r="BM58" s="335">
        <f t="shared" si="25"/>
        <v>0</v>
      </c>
      <c r="BN58" s="14"/>
      <c r="BO58" s="15"/>
      <c r="BP58" s="31">
        <f t="shared" si="82"/>
        <v>0</v>
      </c>
      <c r="BQ58" s="16">
        <f t="shared" si="83"/>
        <v>0</v>
      </c>
      <c r="BR58" s="120"/>
      <c r="BS58" s="335">
        <f t="shared" si="27"/>
        <v>0</v>
      </c>
      <c r="BT58" s="14"/>
      <c r="BU58" s="15"/>
      <c r="BV58" s="31">
        <f t="shared" si="76"/>
        <v>0</v>
      </c>
      <c r="BW58" s="335">
        <f t="shared" si="77"/>
        <v>0</v>
      </c>
      <c r="BX58" s="120"/>
      <c r="BY58" s="335">
        <f t="shared" si="29"/>
        <v>0</v>
      </c>
    </row>
    <row r="59" spans="2:77" x14ac:dyDescent="0.25">
      <c r="B59">
        <v>52</v>
      </c>
      <c r="C59" s="33"/>
      <c r="D59" s="33"/>
      <c r="E59" s="33"/>
      <c r="F59" s="14"/>
      <c r="G59" s="15"/>
      <c r="H59" s="31">
        <f t="shared" si="84"/>
        <v>0</v>
      </c>
      <c r="I59" s="16">
        <f t="shared" si="85"/>
        <v>0</v>
      </c>
      <c r="J59" s="120"/>
      <c r="K59" s="335">
        <f t="shared" si="7"/>
        <v>0</v>
      </c>
      <c r="L59" s="14"/>
      <c r="M59" s="15"/>
      <c r="N59" s="31">
        <f t="shared" si="90"/>
        <v>0</v>
      </c>
      <c r="O59" s="16">
        <f t="shared" si="91"/>
        <v>0</v>
      </c>
      <c r="P59" s="120"/>
      <c r="Q59" s="335">
        <f t="shared" si="9"/>
        <v>0</v>
      </c>
      <c r="R59" s="14"/>
      <c r="S59" s="15"/>
      <c r="T59" s="31">
        <f t="shared" si="80"/>
        <v>0</v>
      </c>
      <c r="U59" s="16">
        <f t="shared" si="81"/>
        <v>0</v>
      </c>
      <c r="V59" s="120"/>
      <c r="W59" s="335">
        <f t="shared" si="11"/>
        <v>0</v>
      </c>
      <c r="X59" s="14"/>
      <c r="Y59" s="15"/>
      <c r="Z59" s="31">
        <f t="shared" si="86"/>
        <v>0</v>
      </c>
      <c r="AA59" s="16">
        <f t="shared" si="87"/>
        <v>0</v>
      </c>
      <c r="AB59" s="120"/>
      <c r="AC59" s="335">
        <f t="shared" si="13"/>
        <v>0</v>
      </c>
      <c r="AD59" s="14"/>
      <c r="AE59" s="15"/>
      <c r="AF59" s="31">
        <f t="shared" si="92"/>
        <v>0</v>
      </c>
      <c r="AG59" s="16">
        <f t="shared" si="93"/>
        <v>0</v>
      </c>
      <c r="AH59" s="120"/>
      <c r="AI59" s="335">
        <f t="shared" si="15"/>
        <v>0</v>
      </c>
      <c r="AJ59" s="14"/>
      <c r="AK59" s="15"/>
      <c r="AL59" s="31">
        <f t="shared" si="78"/>
        <v>0</v>
      </c>
      <c r="AM59" s="16">
        <f t="shared" si="79"/>
        <v>0</v>
      </c>
      <c r="AN59" s="120"/>
      <c r="AO59" s="335">
        <f t="shared" si="17"/>
        <v>0</v>
      </c>
      <c r="AP59" s="14"/>
      <c r="AQ59" s="15"/>
      <c r="AR59" s="31">
        <f t="shared" si="88"/>
        <v>0</v>
      </c>
      <c r="AS59" s="16">
        <f t="shared" si="89"/>
        <v>0</v>
      </c>
      <c r="AT59" s="120"/>
      <c r="AU59" s="335">
        <f t="shared" si="19"/>
        <v>0</v>
      </c>
      <c r="AV59" s="14"/>
      <c r="AW59" s="15"/>
      <c r="AX59" s="31">
        <f t="shared" si="98"/>
        <v>0</v>
      </c>
      <c r="AY59" s="16">
        <f t="shared" si="99"/>
        <v>0</v>
      </c>
      <c r="AZ59" s="120"/>
      <c r="BA59" s="335">
        <f t="shared" si="21"/>
        <v>0</v>
      </c>
      <c r="BB59" s="14"/>
      <c r="BC59" s="15"/>
      <c r="BD59" s="31">
        <f t="shared" si="94"/>
        <v>0</v>
      </c>
      <c r="BE59" s="335">
        <f t="shared" si="95"/>
        <v>0</v>
      </c>
      <c r="BF59" s="120"/>
      <c r="BG59" s="335">
        <f t="shared" si="23"/>
        <v>0</v>
      </c>
      <c r="BH59" s="14"/>
      <c r="BI59" s="15"/>
      <c r="BJ59" s="31">
        <f t="shared" si="96"/>
        <v>0</v>
      </c>
      <c r="BK59" s="335">
        <f t="shared" si="97"/>
        <v>0</v>
      </c>
      <c r="BL59" s="120"/>
      <c r="BM59" s="335">
        <f t="shared" si="25"/>
        <v>0</v>
      </c>
      <c r="BN59" s="14"/>
      <c r="BO59" s="15"/>
      <c r="BP59" s="31">
        <f t="shared" si="82"/>
        <v>0</v>
      </c>
      <c r="BQ59" s="16">
        <f t="shared" si="83"/>
        <v>0</v>
      </c>
      <c r="BR59" s="120"/>
      <c r="BS59" s="335">
        <f t="shared" si="27"/>
        <v>0</v>
      </c>
      <c r="BT59" s="14"/>
      <c r="BU59" s="15"/>
      <c r="BV59" s="31">
        <f t="shared" ref="BV59:BV66" si="100">IF($E59=5,5%*BT59,IF($E59=10,10%*BT59,IF($E59=15,15%*BT59,0)))</f>
        <v>0</v>
      </c>
      <c r="BW59" s="335">
        <f t="shared" ref="BW59:BW66" si="101">BT59+BU59</f>
        <v>0</v>
      </c>
      <c r="BX59" s="120"/>
      <c r="BY59" s="335">
        <f t="shared" si="29"/>
        <v>0</v>
      </c>
    </row>
    <row r="60" spans="2:77" x14ac:dyDescent="0.25">
      <c r="B60">
        <v>53</v>
      </c>
      <c r="C60" s="33"/>
      <c r="D60" s="33"/>
      <c r="E60" s="33"/>
      <c r="F60" s="14"/>
      <c r="G60" s="15"/>
      <c r="H60" s="31">
        <f t="shared" si="84"/>
        <v>0</v>
      </c>
      <c r="I60" s="16">
        <f t="shared" si="85"/>
        <v>0</v>
      </c>
      <c r="J60" s="120"/>
      <c r="K60" s="335">
        <f t="shared" si="7"/>
        <v>0</v>
      </c>
      <c r="L60" s="14"/>
      <c r="M60" s="15"/>
      <c r="N60" s="31">
        <f t="shared" si="90"/>
        <v>0</v>
      </c>
      <c r="O60" s="16">
        <f t="shared" si="91"/>
        <v>0</v>
      </c>
      <c r="P60" s="120"/>
      <c r="Q60" s="335">
        <f t="shared" si="9"/>
        <v>0</v>
      </c>
      <c r="R60" s="14"/>
      <c r="S60" s="15"/>
      <c r="T60" s="31">
        <f t="shared" si="80"/>
        <v>0</v>
      </c>
      <c r="U60" s="16">
        <f t="shared" si="81"/>
        <v>0</v>
      </c>
      <c r="V60" s="120"/>
      <c r="W60" s="335">
        <f t="shared" si="11"/>
        <v>0</v>
      </c>
      <c r="X60" s="14"/>
      <c r="Y60" s="15"/>
      <c r="Z60" s="31">
        <f t="shared" si="86"/>
        <v>0</v>
      </c>
      <c r="AA60" s="16">
        <f t="shared" si="87"/>
        <v>0</v>
      </c>
      <c r="AB60" s="120"/>
      <c r="AC60" s="335">
        <f t="shared" si="13"/>
        <v>0</v>
      </c>
      <c r="AD60" s="14"/>
      <c r="AE60" s="15"/>
      <c r="AF60" s="31">
        <f t="shared" si="92"/>
        <v>0</v>
      </c>
      <c r="AG60" s="16">
        <f t="shared" si="93"/>
        <v>0</v>
      </c>
      <c r="AH60" s="120"/>
      <c r="AI60" s="335">
        <f t="shared" si="15"/>
        <v>0</v>
      </c>
      <c r="AJ60" s="14"/>
      <c r="AK60" s="15"/>
      <c r="AL60" s="31">
        <f t="shared" si="78"/>
        <v>0</v>
      </c>
      <c r="AM60" s="16">
        <f t="shared" si="79"/>
        <v>0</v>
      </c>
      <c r="AN60" s="120"/>
      <c r="AO60" s="335">
        <f t="shared" si="17"/>
        <v>0</v>
      </c>
      <c r="AP60" s="14"/>
      <c r="AQ60" s="15"/>
      <c r="AR60" s="31">
        <f t="shared" si="88"/>
        <v>0</v>
      </c>
      <c r="AS60" s="16">
        <f t="shared" si="89"/>
        <v>0</v>
      </c>
      <c r="AT60" s="120"/>
      <c r="AU60" s="335">
        <f t="shared" si="19"/>
        <v>0</v>
      </c>
      <c r="AV60" s="14"/>
      <c r="AW60" s="15"/>
      <c r="AX60" s="31">
        <f t="shared" si="98"/>
        <v>0</v>
      </c>
      <c r="AY60" s="16">
        <f t="shared" si="99"/>
        <v>0</v>
      </c>
      <c r="AZ60" s="120"/>
      <c r="BA60" s="335">
        <f t="shared" si="21"/>
        <v>0</v>
      </c>
      <c r="BB60" s="14"/>
      <c r="BC60" s="15"/>
      <c r="BD60" s="31">
        <f t="shared" si="94"/>
        <v>0</v>
      </c>
      <c r="BE60" s="335">
        <f t="shared" si="95"/>
        <v>0</v>
      </c>
      <c r="BF60" s="120"/>
      <c r="BG60" s="335">
        <f t="shared" si="23"/>
        <v>0</v>
      </c>
      <c r="BH60" s="14"/>
      <c r="BI60" s="15"/>
      <c r="BJ60" s="31">
        <f t="shared" si="96"/>
        <v>0</v>
      </c>
      <c r="BK60" s="335">
        <f t="shared" si="97"/>
        <v>0</v>
      </c>
      <c r="BL60" s="120"/>
      <c r="BM60" s="335">
        <f t="shared" si="25"/>
        <v>0</v>
      </c>
      <c r="BN60" s="14"/>
      <c r="BO60" s="15"/>
      <c r="BP60" s="31">
        <f t="shared" si="82"/>
        <v>0</v>
      </c>
      <c r="BQ60" s="16">
        <f t="shared" si="83"/>
        <v>0</v>
      </c>
      <c r="BR60" s="120"/>
      <c r="BS60" s="335">
        <f t="shared" si="27"/>
        <v>0</v>
      </c>
      <c r="BT60" s="14"/>
      <c r="BU60" s="15"/>
      <c r="BV60" s="31">
        <f t="shared" si="100"/>
        <v>0</v>
      </c>
      <c r="BW60" s="335">
        <f t="shared" si="101"/>
        <v>0</v>
      </c>
      <c r="BX60" s="120"/>
      <c r="BY60" s="335">
        <f t="shared" si="29"/>
        <v>0</v>
      </c>
    </row>
    <row r="61" spans="2:77" x14ac:dyDescent="0.25">
      <c r="B61">
        <v>54</v>
      </c>
      <c r="C61" s="33"/>
      <c r="D61" s="33"/>
      <c r="E61" s="33"/>
      <c r="F61" s="14"/>
      <c r="G61" s="15"/>
      <c r="H61" s="31">
        <f t="shared" si="84"/>
        <v>0</v>
      </c>
      <c r="I61" s="16">
        <f t="shared" si="85"/>
        <v>0</v>
      </c>
      <c r="J61" s="120"/>
      <c r="K61" s="335">
        <f t="shared" si="7"/>
        <v>0</v>
      </c>
      <c r="L61" s="14"/>
      <c r="M61" s="15"/>
      <c r="N61" s="31">
        <f t="shared" si="90"/>
        <v>0</v>
      </c>
      <c r="O61" s="16">
        <f t="shared" si="91"/>
        <v>0</v>
      </c>
      <c r="P61" s="120"/>
      <c r="Q61" s="335">
        <f t="shared" si="9"/>
        <v>0</v>
      </c>
      <c r="R61" s="14"/>
      <c r="S61" s="15"/>
      <c r="T61" s="31">
        <f t="shared" si="80"/>
        <v>0</v>
      </c>
      <c r="U61" s="16">
        <f t="shared" si="81"/>
        <v>0</v>
      </c>
      <c r="V61" s="120"/>
      <c r="W61" s="335">
        <f t="shared" si="11"/>
        <v>0</v>
      </c>
      <c r="X61" s="14"/>
      <c r="Y61" s="15"/>
      <c r="Z61" s="31">
        <f t="shared" si="86"/>
        <v>0</v>
      </c>
      <c r="AA61" s="16">
        <f t="shared" si="87"/>
        <v>0</v>
      </c>
      <c r="AB61" s="120"/>
      <c r="AC61" s="335">
        <f t="shared" si="13"/>
        <v>0</v>
      </c>
      <c r="AD61" s="14"/>
      <c r="AE61" s="15"/>
      <c r="AF61" s="31">
        <f t="shared" si="92"/>
        <v>0</v>
      </c>
      <c r="AG61" s="16">
        <f t="shared" si="93"/>
        <v>0</v>
      </c>
      <c r="AH61" s="120"/>
      <c r="AI61" s="335">
        <f t="shared" si="15"/>
        <v>0</v>
      </c>
      <c r="AJ61" s="14"/>
      <c r="AK61" s="15"/>
      <c r="AL61" s="31">
        <f t="shared" si="78"/>
        <v>0</v>
      </c>
      <c r="AM61" s="16">
        <f t="shared" si="79"/>
        <v>0</v>
      </c>
      <c r="AN61" s="120"/>
      <c r="AO61" s="335">
        <f t="shared" si="17"/>
        <v>0</v>
      </c>
      <c r="AP61" s="14"/>
      <c r="AQ61" s="15"/>
      <c r="AR61" s="31">
        <f t="shared" si="88"/>
        <v>0</v>
      </c>
      <c r="AS61" s="16">
        <f t="shared" si="89"/>
        <v>0</v>
      </c>
      <c r="AT61" s="120"/>
      <c r="AU61" s="335">
        <f t="shared" si="19"/>
        <v>0</v>
      </c>
      <c r="AV61" s="14"/>
      <c r="AW61" s="15"/>
      <c r="AX61" s="31">
        <f t="shared" si="98"/>
        <v>0</v>
      </c>
      <c r="AY61" s="16">
        <f t="shared" si="99"/>
        <v>0</v>
      </c>
      <c r="AZ61" s="120"/>
      <c r="BA61" s="335">
        <f t="shared" si="21"/>
        <v>0</v>
      </c>
      <c r="BB61" s="14"/>
      <c r="BC61" s="15"/>
      <c r="BD61" s="31">
        <f t="shared" si="94"/>
        <v>0</v>
      </c>
      <c r="BE61" s="335">
        <f t="shared" si="95"/>
        <v>0</v>
      </c>
      <c r="BF61" s="120"/>
      <c r="BG61" s="335">
        <f t="shared" si="23"/>
        <v>0</v>
      </c>
      <c r="BH61" s="14"/>
      <c r="BI61" s="15"/>
      <c r="BJ61" s="31">
        <f t="shared" si="96"/>
        <v>0</v>
      </c>
      <c r="BK61" s="335">
        <f t="shared" si="97"/>
        <v>0</v>
      </c>
      <c r="BL61" s="120"/>
      <c r="BM61" s="335">
        <f t="shared" si="25"/>
        <v>0</v>
      </c>
      <c r="BN61" s="14"/>
      <c r="BO61" s="15"/>
      <c r="BP61" s="31">
        <f t="shared" si="82"/>
        <v>0</v>
      </c>
      <c r="BQ61" s="16">
        <f t="shared" si="83"/>
        <v>0</v>
      </c>
      <c r="BR61" s="120"/>
      <c r="BS61" s="335">
        <f t="shared" si="27"/>
        <v>0</v>
      </c>
      <c r="BT61" s="14"/>
      <c r="BU61" s="15"/>
      <c r="BV61" s="31">
        <f t="shared" si="100"/>
        <v>0</v>
      </c>
      <c r="BW61" s="335">
        <f t="shared" si="101"/>
        <v>0</v>
      </c>
      <c r="BX61" s="120"/>
      <c r="BY61" s="335">
        <f t="shared" si="29"/>
        <v>0</v>
      </c>
    </row>
    <row r="62" spans="2:77" x14ac:dyDescent="0.25">
      <c r="B62">
        <v>55</v>
      </c>
      <c r="C62" s="33"/>
      <c r="D62" s="33"/>
      <c r="E62" s="33"/>
      <c r="F62" s="14"/>
      <c r="G62" s="15"/>
      <c r="H62" s="31">
        <f t="shared" ref="H62:H83" si="102">IF($E62=5,5%*F62,IF($E62=10,10%*F62,IF($E62=15,15%*F62,0)))</f>
        <v>0</v>
      </c>
      <c r="I62" s="16">
        <f t="shared" si="6"/>
        <v>0</v>
      </c>
      <c r="J62" s="120"/>
      <c r="K62" s="335">
        <f t="shared" si="7"/>
        <v>0</v>
      </c>
      <c r="L62" s="14"/>
      <c r="M62" s="15"/>
      <c r="N62" s="31">
        <f t="shared" si="90"/>
        <v>0</v>
      </c>
      <c r="O62" s="16">
        <f t="shared" si="91"/>
        <v>0</v>
      </c>
      <c r="P62" s="120"/>
      <c r="Q62" s="335">
        <f t="shared" si="9"/>
        <v>0</v>
      </c>
      <c r="R62" s="14"/>
      <c r="S62" s="15"/>
      <c r="T62" s="31">
        <f t="shared" si="80"/>
        <v>0</v>
      </c>
      <c r="U62" s="16">
        <f t="shared" si="81"/>
        <v>0</v>
      </c>
      <c r="V62" s="120"/>
      <c r="W62" s="335">
        <f t="shared" si="11"/>
        <v>0</v>
      </c>
      <c r="X62" s="14"/>
      <c r="Y62" s="15"/>
      <c r="Z62" s="31">
        <f t="shared" si="86"/>
        <v>0</v>
      </c>
      <c r="AA62" s="16">
        <f t="shared" si="87"/>
        <v>0</v>
      </c>
      <c r="AB62" s="120"/>
      <c r="AC62" s="335">
        <f t="shared" si="13"/>
        <v>0</v>
      </c>
      <c r="AD62" s="14"/>
      <c r="AE62" s="15"/>
      <c r="AF62" s="31">
        <f t="shared" si="92"/>
        <v>0</v>
      </c>
      <c r="AG62" s="16">
        <f t="shared" si="93"/>
        <v>0</v>
      </c>
      <c r="AH62" s="120"/>
      <c r="AI62" s="335">
        <f t="shared" si="15"/>
        <v>0</v>
      </c>
      <c r="AJ62" s="14"/>
      <c r="AK62" s="15"/>
      <c r="AL62" s="31">
        <f t="shared" si="78"/>
        <v>0</v>
      </c>
      <c r="AM62" s="16">
        <f t="shared" si="79"/>
        <v>0</v>
      </c>
      <c r="AN62" s="120"/>
      <c r="AO62" s="335">
        <f t="shared" si="17"/>
        <v>0</v>
      </c>
      <c r="AP62" s="14"/>
      <c r="AQ62" s="15"/>
      <c r="AR62" s="31">
        <f t="shared" si="88"/>
        <v>0</v>
      </c>
      <c r="AS62" s="16">
        <f t="shared" si="89"/>
        <v>0</v>
      </c>
      <c r="AT62" s="120"/>
      <c r="AU62" s="335">
        <f t="shared" si="19"/>
        <v>0</v>
      </c>
      <c r="AV62" s="14"/>
      <c r="AW62" s="15"/>
      <c r="AX62" s="31">
        <f t="shared" ref="AX62:AX83" si="103">IF($E62=5,5%*AV62,IF($E62=10,10%*AV62,IF($E62=15,15%*AV62,0)))</f>
        <v>0</v>
      </c>
      <c r="AY62" s="16">
        <f t="shared" si="20"/>
        <v>0</v>
      </c>
      <c r="AZ62" s="120"/>
      <c r="BA62" s="335">
        <f t="shared" si="21"/>
        <v>0</v>
      </c>
      <c r="BB62" s="14"/>
      <c r="BC62" s="15"/>
      <c r="BD62" s="31">
        <f t="shared" si="94"/>
        <v>0</v>
      </c>
      <c r="BE62" s="335">
        <f t="shared" si="95"/>
        <v>0</v>
      </c>
      <c r="BF62" s="120"/>
      <c r="BG62" s="335">
        <f t="shared" si="23"/>
        <v>0</v>
      </c>
      <c r="BH62" s="14"/>
      <c r="BI62" s="15"/>
      <c r="BJ62" s="31">
        <f t="shared" si="96"/>
        <v>0</v>
      </c>
      <c r="BK62" s="335">
        <f t="shared" si="97"/>
        <v>0</v>
      </c>
      <c r="BL62" s="120"/>
      <c r="BM62" s="335">
        <f t="shared" si="25"/>
        <v>0</v>
      </c>
      <c r="BN62" s="14"/>
      <c r="BO62" s="15"/>
      <c r="BP62" s="31">
        <f t="shared" si="82"/>
        <v>0</v>
      </c>
      <c r="BQ62" s="16">
        <f t="shared" si="83"/>
        <v>0</v>
      </c>
      <c r="BR62" s="120"/>
      <c r="BS62" s="335">
        <f t="shared" si="27"/>
        <v>0</v>
      </c>
      <c r="BT62" s="14"/>
      <c r="BU62" s="15"/>
      <c r="BV62" s="31">
        <f t="shared" si="100"/>
        <v>0</v>
      </c>
      <c r="BW62" s="335">
        <f t="shared" si="101"/>
        <v>0</v>
      </c>
      <c r="BX62" s="120"/>
      <c r="BY62" s="335">
        <f t="shared" si="29"/>
        <v>0</v>
      </c>
    </row>
    <row r="63" spans="2:77" x14ac:dyDescent="0.25">
      <c r="B63">
        <v>56</v>
      </c>
      <c r="C63" s="33"/>
      <c r="D63" s="33"/>
      <c r="E63" s="33"/>
      <c r="F63" s="14"/>
      <c r="G63" s="15"/>
      <c r="H63" s="31">
        <f t="shared" si="102"/>
        <v>0</v>
      </c>
      <c r="I63" s="16">
        <f t="shared" si="6"/>
        <v>0</v>
      </c>
      <c r="J63" s="120"/>
      <c r="K63" s="335">
        <f t="shared" si="7"/>
        <v>0</v>
      </c>
      <c r="L63" s="14"/>
      <c r="M63" s="15"/>
      <c r="N63" s="31">
        <f t="shared" si="90"/>
        <v>0</v>
      </c>
      <c r="O63" s="16">
        <f t="shared" si="91"/>
        <v>0</v>
      </c>
      <c r="P63" s="120"/>
      <c r="Q63" s="335">
        <f t="shared" si="9"/>
        <v>0</v>
      </c>
      <c r="R63" s="14"/>
      <c r="S63" s="15"/>
      <c r="T63" s="31">
        <f t="shared" si="80"/>
        <v>0</v>
      </c>
      <c r="U63" s="16">
        <f t="shared" si="81"/>
        <v>0</v>
      </c>
      <c r="V63" s="120"/>
      <c r="W63" s="335">
        <f t="shared" si="11"/>
        <v>0</v>
      </c>
      <c r="X63" s="14"/>
      <c r="Y63" s="15"/>
      <c r="Z63" s="31">
        <f t="shared" si="86"/>
        <v>0</v>
      </c>
      <c r="AA63" s="16">
        <f t="shared" si="87"/>
        <v>0</v>
      </c>
      <c r="AB63" s="120"/>
      <c r="AC63" s="335">
        <f t="shared" si="13"/>
        <v>0</v>
      </c>
      <c r="AD63" s="14"/>
      <c r="AE63" s="15"/>
      <c r="AF63" s="31">
        <f t="shared" ref="AF63:AF83" si="104">IF($E63=5,5%*AD63,IF($E63=10,10%*AD63,IF($E63=15,15%*AD63,0)))</f>
        <v>0</v>
      </c>
      <c r="AG63" s="16">
        <f t="shared" si="14"/>
        <v>0</v>
      </c>
      <c r="AH63" s="120"/>
      <c r="AI63" s="335">
        <f t="shared" si="15"/>
        <v>0</v>
      </c>
      <c r="AJ63" s="14"/>
      <c r="AK63" s="15"/>
      <c r="AL63" s="31">
        <f t="shared" si="78"/>
        <v>0</v>
      </c>
      <c r="AM63" s="16">
        <f t="shared" si="79"/>
        <v>0</v>
      </c>
      <c r="AN63" s="120"/>
      <c r="AO63" s="335">
        <f t="shared" si="17"/>
        <v>0</v>
      </c>
      <c r="AP63" s="14"/>
      <c r="AQ63" s="15"/>
      <c r="AR63" s="31">
        <f t="shared" si="88"/>
        <v>0</v>
      </c>
      <c r="AS63" s="16">
        <f t="shared" si="89"/>
        <v>0</v>
      </c>
      <c r="AT63" s="120"/>
      <c r="AU63" s="335">
        <f t="shared" si="19"/>
        <v>0</v>
      </c>
      <c r="AV63" s="14"/>
      <c r="AW63" s="15"/>
      <c r="AX63" s="31">
        <f t="shared" si="103"/>
        <v>0</v>
      </c>
      <c r="AY63" s="16">
        <f t="shared" si="20"/>
        <v>0</v>
      </c>
      <c r="AZ63" s="120"/>
      <c r="BA63" s="335">
        <f t="shared" si="21"/>
        <v>0</v>
      </c>
      <c r="BB63" s="14"/>
      <c r="BC63" s="15"/>
      <c r="BD63" s="31">
        <f t="shared" si="94"/>
        <v>0</v>
      </c>
      <c r="BE63" s="335">
        <f t="shared" si="95"/>
        <v>0</v>
      </c>
      <c r="BF63" s="120"/>
      <c r="BG63" s="335">
        <f t="shared" si="23"/>
        <v>0</v>
      </c>
      <c r="BH63" s="14"/>
      <c r="BI63" s="15"/>
      <c r="BJ63" s="31">
        <f t="shared" si="96"/>
        <v>0</v>
      </c>
      <c r="BK63" s="335">
        <f t="shared" si="97"/>
        <v>0</v>
      </c>
      <c r="BL63" s="120"/>
      <c r="BM63" s="335">
        <f t="shared" si="25"/>
        <v>0</v>
      </c>
      <c r="BN63" s="14"/>
      <c r="BO63" s="15"/>
      <c r="BP63" s="31">
        <f t="shared" si="82"/>
        <v>0</v>
      </c>
      <c r="BQ63" s="16">
        <f t="shared" si="83"/>
        <v>0</v>
      </c>
      <c r="BR63" s="120"/>
      <c r="BS63" s="335">
        <f t="shared" si="27"/>
        <v>0</v>
      </c>
      <c r="BT63" s="14"/>
      <c r="BU63" s="15"/>
      <c r="BV63" s="31">
        <f t="shared" si="100"/>
        <v>0</v>
      </c>
      <c r="BW63" s="335">
        <f t="shared" si="101"/>
        <v>0</v>
      </c>
      <c r="BX63" s="120"/>
      <c r="BY63" s="335">
        <f t="shared" si="29"/>
        <v>0</v>
      </c>
    </row>
    <row r="64" spans="2:77" x14ac:dyDescent="0.25">
      <c r="B64">
        <v>57</v>
      </c>
      <c r="C64" s="33"/>
      <c r="D64" s="33"/>
      <c r="E64" s="33"/>
      <c r="F64" s="14"/>
      <c r="G64" s="15"/>
      <c r="H64" s="31">
        <f t="shared" si="102"/>
        <v>0</v>
      </c>
      <c r="I64" s="16">
        <f t="shared" si="6"/>
        <v>0</v>
      </c>
      <c r="J64" s="120"/>
      <c r="K64" s="335">
        <f t="shared" si="7"/>
        <v>0</v>
      </c>
      <c r="L64" s="14"/>
      <c r="M64" s="15"/>
      <c r="N64" s="31">
        <f t="shared" si="90"/>
        <v>0</v>
      </c>
      <c r="O64" s="16">
        <f t="shared" si="91"/>
        <v>0</v>
      </c>
      <c r="P64" s="120"/>
      <c r="Q64" s="335">
        <f t="shared" si="9"/>
        <v>0</v>
      </c>
      <c r="R64" s="14"/>
      <c r="S64" s="15"/>
      <c r="T64" s="31">
        <f t="shared" si="80"/>
        <v>0</v>
      </c>
      <c r="U64" s="16">
        <f t="shared" si="81"/>
        <v>0</v>
      </c>
      <c r="V64" s="120"/>
      <c r="W64" s="335">
        <f t="shared" si="11"/>
        <v>0</v>
      </c>
      <c r="X64" s="14"/>
      <c r="Y64" s="15"/>
      <c r="Z64" s="31">
        <f t="shared" si="86"/>
        <v>0</v>
      </c>
      <c r="AA64" s="16">
        <f t="shared" si="87"/>
        <v>0</v>
      </c>
      <c r="AB64" s="120"/>
      <c r="AC64" s="335">
        <f t="shared" si="13"/>
        <v>0</v>
      </c>
      <c r="AD64" s="14"/>
      <c r="AE64" s="15"/>
      <c r="AF64" s="31">
        <f t="shared" si="104"/>
        <v>0</v>
      </c>
      <c r="AG64" s="16">
        <f t="shared" si="14"/>
        <v>0</v>
      </c>
      <c r="AH64" s="120"/>
      <c r="AI64" s="335">
        <f t="shared" si="15"/>
        <v>0</v>
      </c>
      <c r="AJ64" s="14"/>
      <c r="AK64" s="15"/>
      <c r="AL64" s="31">
        <f t="shared" ref="AL64:AL83" si="105">IF($E64=5,5%*AJ64,IF($E64=10,10%*AJ64,IF($E64=15,15%*AJ64,0)))</f>
        <v>0</v>
      </c>
      <c r="AM64" s="16">
        <f t="shared" si="16"/>
        <v>0</v>
      </c>
      <c r="AN64" s="120"/>
      <c r="AO64" s="335">
        <f t="shared" si="17"/>
        <v>0</v>
      </c>
      <c r="AP64" s="14"/>
      <c r="AQ64" s="15"/>
      <c r="AR64" s="31">
        <f t="shared" si="88"/>
        <v>0</v>
      </c>
      <c r="AS64" s="16">
        <f t="shared" si="89"/>
        <v>0</v>
      </c>
      <c r="AT64" s="120"/>
      <c r="AU64" s="335">
        <f t="shared" si="19"/>
        <v>0</v>
      </c>
      <c r="AV64" s="14"/>
      <c r="AW64" s="15"/>
      <c r="AX64" s="31">
        <f t="shared" si="103"/>
        <v>0</v>
      </c>
      <c r="AY64" s="16">
        <f t="shared" si="20"/>
        <v>0</v>
      </c>
      <c r="AZ64" s="120"/>
      <c r="BA64" s="335">
        <f t="shared" si="21"/>
        <v>0</v>
      </c>
      <c r="BB64" s="14"/>
      <c r="BC64" s="15"/>
      <c r="BD64" s="31">
        <f t="shared" ref="BD64:BD83" si="106">IF($E64=5,5%*BB64,IF($E64=10,10%*BB64,IF($E64=15,15%*BB64,0)))</f>
        <v>0</v>
      </c>
      <c r="BE64" s="335">
        <f t="shared" si="22"/>
        <v>0</v>
      </c>
      <c r="BF64" s="120"/>
      <c r="BG64" s="335">
        <f t="shared" si="23"/>
        <v>0</v>
      </c>
      <c r="BH64" s="14"/>
      <c r="BI64" s="15"/>
      <c r="BJ64" s="31">
        <f t="shared" si="96"/>
        <v>0</v>
      </c>
      <c r="BK64" s="335">
        <f t="shared" si="97"/>
        <v>0</v>
      </c>
      <c r="BL64" s="120"/>
      <c r="BM64" s="335">
        <f t="shared" si="25"/>
        <v>0</v>
      </c>
      <c r="BN64" s="14"/>
      <c r="BO64" s="15"/>
      <c r="BP64" s="31">
        <f t="shared" ref="BP64:BP83" si="107">IF($E64=5,5%*BN64,IF($E64=10,10%*BN64,IF($E64=15,15%*BN64,0)))</f>
        <v>0</v>
      </c>
      <c r="BQ64" s="16">
        <f t="shared" si="26"/>
        <v>0</v>
      </c>
      <c r="BR64" s="120"/>
      <c r="BS64" s="335">
        <f t="shared" si="27"/>
        <v>0</v>
      </c>
      <c r="BT64" s="14"/>
      <c r="BU64" s="15"/>
      <c r="BV64" s="31">
        <f t="shared" si="100"/>
        <v>0</v>
      </c>
      <c r="BW64" s="335">
        <f t="shared" si="101"/>
        <v>0</v>
      </c>
      <c r="BX64" s="120"/>
      <c r="BY64" s="335">
        <f t="shared" si="29"/>
        <v>0</v>
      </c>
    </row>
    <row r="65" spans="2:77" x14ac:dyDescent="0.25">
      <c r="B65">
        <v>58</v>
      </c>
      <c r="C65" s="33"/>
      <c r="D65" s="33"/>
      <c r="E65" s="33"/>
      <c r="F65" s="14"/>
      <c r="G65" s="15"/>
      <c r="H65" s="31">
        <f t="shared" si="102"/>
        <v>0</v>
      </c>
      <c r="I65" s="16">
        <f t="shared" si="6"/>
        <v>0</v>
      </c>
      <c r="J65" s="120"/>
      <c r="K65" s="335">
        <f t="shared" si="7"/>
        <v>0</v>
      </c>
      <c r="L65" s="14"/>
      <c r="M65" s="15"/>
      <c r="N65" s="31">
        <f t="shared" si="90"/>
        <v>0</v>
      </c>
      <c r="O65" s="16">
        <f t="shared" si="91"/>
        <v>0</v>
      </c>
      <c r="P65" s="120"/>
      <c r="Q65" s="335">
        <f t="shared" si="9"/>
        <v>0</v>
      </c>
      <c r="R65" s="14"/>
      <c r="S65" s="15"/>
      <c r="T65" s="31">
        <f t="shared" ref="T65:T83" si="108">IF($E65=5,5%*R65,IF($E65=10,10%*R65,IF($E65=15,15%*R65,0)))</f>
        <v>0</v>
      </c>
      <c r="U65" s="16">
        <f t="shared" si="10"/>
        <v>0</v>
      </c>
      <c r="V65" s="120"/>
      <c r="W65" s="335">
        <f t="shared" si="11"/>
        <v>0</v>
      </c>
      <c r="X65" s="14"/>
      <c r="Y65" s="15"/>
      <c r="Z65" s="31">
        <f t="shared" si="86"/>
        <v>0</v>
      </c>
      <c r="AA65" s="16">
        <f t="shared" si="87"/>
        <v>0</v>
      </c>
      <c r="AB65" s="120"/>
      <c r="AC65" s="335">
        <f t="shared" si="13"/>
        <v>0</v>
      </c>
      <c r="AD65" s="14"/>
      <c r="AE65" s="15"/>
      <c r="AF65" s="31">
        <f t="shared" si="104"/>
        <v>0</v>
      </c>
      <c r="AG65" s="16">
        <f t="shared" si="14"/>
        <v>0</v>
      </c>
      <c r="AH65" s="120"/>
      <c r="AI65" s="335">
        <f t="shared" si="15"/>
        <v>0</v>
      </c>
      <c r="AJ65" s="14"/>
      <c r="AK65" s="15"/>
      <c r="AL65" s="31">
        <f t="shared" si="105"/>
        <v>0</v>
      </c>
      <c r="AM65" s="16">
        <f t="shared" si="16"/>
        <v>0</v>
      </c>
      <c r="AN65" s="120"/>
      <c r="AO65" s="335">
        <f t="shared" si="17"/>
        <v>0</v>
      </c>
      <c r="AP65" s="14"/>
      <c r="AQ65" s="15"/>
      <c r="AR65" s="31">
        <f t="shared" si="88"/>
        <v>0</v>
      </c>
      <c r="AS65" s="16">
        <f t="shared" si="89"/>
        <v>0</v>
      </c>
      <c r="AT65" s="120"/>
      <c r="AU65" s="335">
        <f t="shared" si="19"/>
        <v>0</v>
      </c>
      <c r="AV65" s="14"/>
      <c r="AW65" s="15"/>
      <c r="AX65" s="31">
        <f t="shared" si="103"/>
        <v>0</v>
      </c>
      <c r="AY65" s="16">
        <f t="shared" si="20"/>
        <v>0</v>
      </c>
      <c r="AZ65" s="120"/>
      <c r="BA65" s="335">
        <f t="shared" si="21"/>
        <v>0</v>
      </c>
      <c r="BB65" s="14"/>
      <c r="BC65" s="15"/>
      <c r="BD65" s="31">
        <f t="shared" si="106"/>
        <v>0</v>
      </c>
      <c r="BE65" s="335">
        <f t="shared" si="22"/>
        <v>0</v>
      </c>
      <c r="BF65" s="120"/>
      <c r="BG65" s="335">
        <f t="shared" si="23"/>
        <v>0</v>
      </c>
      <c r="BH65" s="14"/>
      <c r="BI65" s="15"/>
      <c r="BJ65" s="31">
        <f t="shared" si="96"/>
        <v>0</v>
      </c>
      <c r="BK65" s="335">
        <f t="shared" si="97"/>
        <v>0</v>
      </c>
      <c r="BL65" s="120"/>
      <c r="BM65" s="335">
        <f t="shared" si="25"/>
        <v>0</v>
      </c>
      <c r="BN65" s="14"/>
      <c r="BO65" s="15"/>
      <c r="BP65" s="31">
        <f t="shared" si="107"/>
        <v>0</v>
      </c>
      <c r="BQ65" s="16">
        <f t="shared" si="26"/>
        <v>0</v>
      </c>
      <c r="BR65" s="120"/>
      <c r="BS65" s="335">
        <f t="shared" si="27"/>
        <v>0</v>
      </c>
      <c r="BT65" s="14"/>
      <c r="BU65" s="15"/>
      <c r="BV65" s="31">
        <f t="shared" si="100"/>
        <v>0</v>
      </c>
      <c r="BW65" s="335">
        <f t="shared" si="101"/>
        <v>0</v>
      </c>
      <c r="BX65" s="120"/>
      <c r="BY65" s="335">
        <f t="shared" si="29"/>
        <v>0</v>
      </c>
    </row>
    <row r="66" spans="2:77" x14ac:dyDescent="0.25">
      <c r="B66">
        <v>59</v>
      </c>
      <c r="C66" s="33"/>
      <c r="D66" s="33"/>
      <c r="E66" s="33"/>
      <c r="F66" s="14"/>
      <c r="G66" s="15"/>
      <c r="H66" s="31">
        <f t="shared" si="102"/>
        <v>0</v>
      </c>
      <c r="I66" s="16">
        <f t="shared" si="6"/>
        <v>0</v>
      </c>
      <c r="J66" s="120"/>
      <c r="K66" s="335">
        <f t="shared" si="7"/>
        <v>0</v>
      </c>
      <c r="L66" s="14"/>
      <c r="M66" s="15"/>
      <c r="N66" s="31">
        <f t="shared" ref="N66:N83" si="109">IF($E66=5,5%*L66,IF($E66=10,10%*L66,IF($E66=15,15%*L66,0)))</f>
        <v>0</v>
      </c>
      <c r="O66" s="16">
        <f t="shared" si="8"/>
        <v>0</v>
      </c>
      <c r="P66" s="120"/>
      <c r="Q66" s="335">
        <f t="shared" si="9"/>
        <v>0</v>
      </c>
      <c r="R66" s="14"/>
      <c r="S66" s="15"/>
      <c r="T66" s="31">
        <f t="shared" si="108"/>
        <v>0</v>
      </c>
      <c r="U66" s="16">
        <f t="shared" si="10"/>
        <v>0</v>
      </c>
      <c r="V66" s="120"/>
      <c r="W66" s="335">
        <f t="shared" si="11"/>
        <v>0</v>
      </c>
      <c r="X66" s="14"/>
      <c r="Y66" s="15"/>
      <c r="Z66" s="31">
        <f t="shared" si="86"/>
        <v>0</v>
      </c>
      <c r="AA66" s="16">
        <f t="shared" si="87"/>
        <v>0</v>
      </c>
      <c r="AB66" s="120"/>
      <c r="AC66" s="335">
        <f t="shared" si="13"/>
        <v>0</v>
      </c>
      <c r="AD66" s="14"/>
      <c r="AE66" s="15"/>
      <c r="AF66" s="31">
        <f t="shared" si="104"/>
        <v>0</v>
      </c>
      <c r="AG66" s="16">
        <f t="shared" si="14"/>
        <v>0</v>
      </c>
      <c r="AH66" s="120"/>
      <c r="AI66" s="335">
        <f t="shared" si="15"/>
        <v>0</v>
      </c>
      <c r="AJ66" s="14"/>
      <c r="AK66" s="15"/>
      <c r="AL66" s="31">
        <f t="shared" si="105"/>
        <v>0</v>
      </c>
      <c r="AM66" s="16">
        <f t="shared" si="16"/>
        <v>0</v>
      </c>
      <c r="AN66" s="120"/>
      <c r="AO66" s="335">
        <f t="shared" si="17"/>
        <v>0</v>
      </c>
      <c r="AP66" s="14"/>
      <c r="AQ66" s="15"/>
      <c r="AR66" s="31">
        <f t="shared" si="88"/>
        <v>0</v>
      </c>
      <c r="AS66" s="16">
        <f t="shared" si="89"/>
        <v>0</v>
      </c>
      <c r="AT66" s="120"/>
      <c r="AU66" s="335">
        <f t="shared" si="19"/>
        <v>0</v>
      </c>
      <c r="AV66" s="14"/>
      <c r="AW66" s="15"/>
      <c r="AX66" s="31">
        <f t="shared" si="103"/>
        <v>0</v>
      </c>
      <c r="AY66" s="16">
        <f t="shared" si="20"/>
        <v>0</v>
      </c>
      <c r="AZ66" s="120"/>
      <c r="BA66" s="335">
        <f t="shared" si="21"/>
        <v>0</v>
      </c>
      <c r="BB66" s="14"/>
      <c r="BC66" s="15"/>
      <c r="BD66" s="31">
        <f t="shared" si="106"/>
        <v>0</v>
      </c>
      <c r="BE66" s="335">
        <f t="shared" si="22"/>
        <v>0</v>
      </c>
      <c r="BF66" s="120"/>
      <c r="BG66" s="335">
        <f t="shared" si="23"/>
        <v>0</v>
      </c>
      <c r="BH66" s="14"/>
      <c r="BI66" s="15"/>
      <c r="BJ66" s="31">
        <f t="shared" si="96"/>
        <v>0</v>
      </c>
      <c r="BK66" s="335">
        <f t="shared" si="97"/>
        <v>0</v>
      </c>
      <c r="BL66" s="120"/>
      <c r="BM66" s="335">
        <f t="shared" si="25"/>
        <v>0</v>
      </c>
      <c r="BN66" s="14"/>
      <c r="BO66" s="15"/>
      <c r="BP66" s="31">
        <f t="shared" si="107"/>
        <v>0</v>
      </c>
      <c r="BQ66" s="16">
        <f t="shared" si="26"/>
        <v>0</v>
      </c>
      <c r="BR66" s="120"/>
      <c r="BS66" s="335">
        <f t="shared" si="27"/>
        <v>0</v>
      </c>
      <c r="BT66" s="14"/>
      <c r="BU66" s="15"/>
      <c r="BV66" s="31">
        <f t="shared" si="100"/>
        <v>0</v>
      </c>
      <c r="BW66" s="335">
        <f t="shared" si="101"/>
        <v>0</v>
      </c>
      <c r="BX66" s="120"/>
      <c r="BY66" s="335">
        <f t="shared" si="29"/>
        <v>0</v>
      </c>
    </row>
    <row r="67" spans="2:77" x14ac:dyDescent="0.25">
      <c r="B67">
        <v>60</v>
      </c>
      <c r="C67" s="33"/>
      <c r="D67" s="33"/>
      <c r="E67" s="33"/>
      <c r="F67" s="14"/>
      <c r="G67" s="15"/>
      <c r="H67" s="31">
        <f t="shared" si="102"/>
        <v>0</v>
      </c>
      <c r="I67" s="16">
        <f t="shared" si="6"/>
        <v>0</v>
      </c>
      <c r="J67" s="120"/>
      <c r="K67" s="335">
        <f t="shared" si="7"/>
        <v>0</v>
      </c>
      <c r="L67" s="14"/>
      <c r="M67" s="15"/>
      <c r="N67" s="31">
        <f t="shared" si="109"/>
        <v>0</v>
      </c>
      <c r="O67" s="16">
        <f t="shared" si="8"/>
        <v>0</v>
      </c>
      <c r="P67" s="120"/>
      <c r="Q67" s="335">
        <f t="shared" si="9"/>
        <v>0</v>
      </c>
      <c r="R67" s="14"/>
      <c r="S67" s="15"/>
      <c r="T67" s="31">
        <f t="shared" si="108"/>
        <v>0</v>
      </c>
      <c r="U67" s="16">
        <f t="shared" si="10"/>
        <v>0</v>
      </c>
      <c r="V67" s="120"/>
      <c r="W67" s="335">
        <f t="shared" si="11"/>
        <v>0</v>
      </c>
      <c r="X67" s="14"/>
      <c r="Y67" s="15"/>
      <c r="Z67" s="31">
        <f t="shared" si="86"/>
        <v>0</v>
      </c>
      <c r="AA67" s="16">
        <f t="shared" si="87"/>
        <v>0</v>
      </c>
      <c r="AB67" s="120"/>
      <c r="AC67" s="335">
        <f t="shared" si="13"/>
        <v>0</v>
      </c>
      <c r="AD67" s="14"/>
      <c r="AE67" s="15"/>
      <c r="AF67" s="31">
        <f t="shared" si="104"/>
        <v>0</v>
      </c>
      <c r="AG67" s="16">
        <f t="shared" si="14"/>
        <v>0</v>
      </c>
      <c r="AH67" s="120"/>
      <c r="AI67" s="335">
        <f t="shared" si="15"/>
        <v>0</v>
      </c>
      <c r="AJ67" s="14"/>
      <c r="AK67" s="15"/>
      <c r="AL67" s="31">
        <f t="shared" si="105"/>
        <v>0</v>
      </c>
      <c r="AM67" s="16">
        <f t="shared" si="16"/>
        <v>0</v>
      </c>
      <c r="AN67" s="120"/>
      <c r="AO67" s="335">
        <f t="shared" si="17"/>
        <v>0</v>
      </c>
      <c r="AP67" s="14"/>
      <c r="AQ67" s="15"/>
      <c r="AR67" s="31">
        <f t="shared" si="88"/>
        <v>0</v>
      </c>
      <c r="AS67" s="16">
        <f t="shared" si="89"/>
        <v>0</v>
      </c>
      <c r="AT67" s="120"/>
      <c r="AU67" s="335">
        <f t="shared" si="19"/>
        <v>0</v>
      </c>
      <c r="AV67" s="14"/>
      <c r="AW67" s="15"/>
      <c r="AX67" s="31">
        <f t="shared" si="103"/>
        <v>0</v>
      </c>
      <c r="AY67" s="16">
        <f t="shared" si="20"/>
        <v>0</v>
      </c>
      <c r="AZ67" s="120"/>
      <c r="BA67" s="335">
        <f t="shared" si="21"/>
        <v>0</v>
      </c>
      <c r="BB67" s="14"/>
      <c r="BC67" s="15"/>
      <c r="BD67" s="31">
        <f t="shared" si="106"/>
        <v>0</v>
      </c>
      <c r="BE67" s="335">
        <f t="shared" si="22"/>
        <v>0</v>
      </c>
      <c r="BF67" s="120"/>
      <c r="BG67" s="335">
        <f t="shared" si="23"/>
        <v>0</v>
      </c>
      <c r="BH67" s="14"/>
      <c r="BI67" s="15"/>
      <c r="BJ67" s="31">
        <f t="shared" si="96"/>
        <v>0</v>
      </c>
      <c r="BK67" s="335">
        <f t="shared" si="97"/>
        <v>0</v>
      </c>
      <c r="BL67" s="120"/>
      <c r="BM67" s="335">
        <f t="shared" si="25"/>
        <v>0</v>
      </c>
      <c r="BN67" s="14"/>
      <c r="BO67" s="15"/>
      <c r="BP67" s="31">
        <f t="shared" si="107"/>
        <v>0</v>
      </c>
      <c r="BQ67" s="16">
        <f t="shared" si="26"/>
        <v>0</v>
      </c>
      <c r="BR67" s="120"/>
      <c r="BS67" s="335">
        <f t="shared" si="27"/>
        <v>0</v>
      </c>
      <c r="BT67" s="14"/>
      <c r="BU67" s="15"/>
      <c r="BV67" s="31">
        <f t="shared" ref="BV67:BV83" si="110">IF($E67=5,5%*BT67,IF($E67=10,10%*BT67,IF($E67=15,15%*BT67,0)))</f>
        <v>0</v>
      </c>
      <c r="BW67" s="335">
        <f t="shared" si="28"/>
        <v>0</v>
      </c>
      <c r="BX67" s="120"/>
      <c r="BY67" s="335">
        <f t="shared" si="29"/>
        <v>0</v>
      </c>
    </row>
    <row r="68" spans="2:77" x14ac:dyDescent="0.25">
      <c r="B68">
        <v>61</v>
      </c>
      <c r="C68" s="33"/>
      <c r="D68" s="33"/>
      <c r="E68" s="33"/>
      <c r="F68" s="14"/>
      <c r="G68" s="15"/>
      <c r="H68" s="31">
        <f t="shared" si="102"/>
        <v>0</v>
      </c>
      <c r="I68" s="16">
        <f t="shared" si="6"/>
        <v>0</v>
      </c>
      <c r="J68" s="120"/>
      <c r="K68" s="335">
        <f t="shared" si="7"/>
        <v>0</v>
      </c>
      <c r="L68" s="14"/>
      <c r="M68" s="15"/>
      <c r="N68" s="31">
        <f t="shared" si="109"/>
        <v>0</v>
      </c>
      <c r="O68" s="16">
        <f t="shared" si="8"/>
        <v>0</v>
      </c>
      <c r="P68" s="120"/>
      <c r="Q68" s="335">
        <f t="shared" si="9"/>
        <v>0</v>
      </c>
      <c r="R68" s="14"/>
      <c r="S68" s="15"/>
      <c r="T68" s="31">
        <f t="shared" si="108"/>
        <v>0</v>
      </c>
      <c r="U68" s="16">
        <f t="shared" si="10"/>
        <v>0</v>
      </c>
      <c r="V68" s="120"/>
      <c r="W68" s="335">
        <f t="shared" si="11"/>
        <v>0</v>
      </c>
      <c r="X68" s="14"/>
      <c r="Y68" s="15"/>
      <c r="Z68" s="31">
        <f t="shared" ref="Z68:Z83" si="111">IF($E68=5,5%*X68,IF($E68=10,10%*X68,IF($E68=15,15%*X68,0)))</f>
        <v>0</v>
      </c>
      <c r="AA68" s="16">
        <f t="shared" si="12"/>
        <v>0</v>
      </c>
      <c r="AB68" s="120"/>
      <c r="AC68" s="335">
        <f t="shared" si="13"/>
        <v>0</v>
      </c>
      <c r="AD68" s="14"/>
      <c r="AE68" s="15"/>
      <c r="AF68" s="31">
        <f t="shared" si="104"/>
        <v>0</v>
      </c>
      <c r="AG68" s="16">
        <f t="shared" si="14"/>
        <v>0</v>
      </c>
      <c r="AH68" s="120"/>
      <c r="AI68" s="335">
        <f t="shared" si="15"/>
        <v>0</v>
      </c>
      <c r="AJ68" s="14"/>
      <c r="AK68" s="15"/>
      <c r="AL68" s="31">
        <f t="shared" si="105"/>
        <v>0</v>
      </c>
      <c r="AM68" s="16">
        <f t="shared" si="16"/>
        <v>0</v>
      </c>
      <c r="AN68" s="120"/>
      <c r="AO68" s="335">
        <f t="shared" si="17"/>
        <v>0</v>
      </c>
      <c r="AP68" s="14"/>
      <c r="AQ68" s="15"/>
      <c r="AR68" s="31">
        <f t="shared" si="88"/>
        <v>0</v>
      </c>
      <c r="AS68" s="16">
        <f t="shared" si="89"/>
        <v>0</v>
      </c>
      <c r="AT68" s="120"/>
      <c r="AU68" s="335">
        <f t="shared" si="19"/>
        <v>0</v>
      </c>
      <c r="AV68" s="14"/>
      <c r="AW68" s="15"/>
      <c r="AX68" s="31">
        <f t="shared" si="103"/>
        <v>0</v>
      </c>
      <c r="AY68" s="16">
        <f t="shared" si="20"/>
        <v>0</v>
      </c>
      <c r="AZ68" s="120"/>
      <c r="BA68" s="335">
        <f t="shared" si="21"/>
        <v>0</v>
      </c>
      <c r="BB68" s="14"/>
      <c r="BC68" s="15"/>
      <c r="BD68" s="31">
        <f t="shared" si="106"/>
        <v>0</v>
      </c>
      <c r="BE68" s="335">
        <f t="shared" si="22"/>
        <v>0</v>
      </c>
      <c r="BF68" s="120"/>
      <c r="BG68" s="335">
        <f t="shared" si="23"/>
        <v>0</v>
      </c>
      <c r="BH68" s="14"/>
      <c r="BI68" s="15"/>
      <c r="BJ68" s="31">
        <f t="shared" ref="BJ68:BJ83" si="112">IF($E68=5,5%*BH68,IF($E68=10,10%*BH68,IF($E68=15,15%*BH68,0)))</f>
        <v>0</v>
      </c>
      <c r="BK68" s="335">
        <f t="shared" si="24"/>
        <v>0</v>
      </c>
      <c r="BL68" s="120"/>
      <c r="BM68" s="335">
        <f t="shared" si="25"/>
        <v>0</v>
      </c>
      <c r="BN68" s="14"/>
      <c r="BO68" s="15"/>
      <c r="BP68" s="31">
        <f t="shared" si="107"/>
        <v>0</v>
      </c>
      <c r="BQ68" s="16">
        <f t="shared" si="26"/>
        <v>0</v>
      </c>
      <c r="BR68" s="120"/>
      <c r="BS68" s="335">
        <f t="shared" si="27"/>
        <v>0</v>
      </c>
      <c r="BT68" s="14"/>
      <c r="BU68" s="15"/>
      <c r="BV68" s="31">
        <f t="shared" si="110"/>
        <v>0</v>
      </c>
      <c r="BW68" s="335">
        <f t="shared" si="28"/>
        <v>0</v>
      </c>
      <c r="BX68" s="120"/>
      <c r="BY68" s="335">
        <f t="shared" si="29"/>
        <v>0</v>
      </c>
    </row>
    <row r="69" spans="2:77" x14ac:dyDescent="0.25">
      <c r="B69">
        <v>62</v>
      </c>
      <c r="C69" s="33"/>
      <c r="D69" s="33"/>
      <c r="E69" s="33"/>
      <c r="F69" s="14"/>
      <c r="G69" s="15"/>
      <c r="H69" s="31">
        <f t="shared" si="102"/>
        <v>0</v>
      </c>
      <c r="I69" s="16">
        <f t="shared" si="6"/>
        <v>0</v>
      </c>
      <c r="J69" s="120"/>
      <c r="K69" s="335">
        <f t="shared" si="7"/>
        <v>0</v>
      </c>
      <c r="L69" s="14"/>
      <c r="M69" s="15"/>
      <c r="N69" s="31">
        <f t="shared" si="109"/>
        <v>0</v>
      </c>
      <c r="O69" s="16">
        <f t="shared" si="8"/>
        <v>0</v>
      </c>
      <c r="P69" s="120"/>
      <c r="Q69" s="335">
        <f t="shared" si="9"/>
        <v>0</v>
      </c>
      <c r="R69" s="14"/>
      <c r="S69" s="15"/>
      <c r="T69" s="31">
        <f t="shared" si="108"/>
        <v>0</v>
      </c>
      <c r="U69" s="16">
        <f t="shared" si="10"/>
        <v>0</v>
      </c>
      <c r="V69" s="120"/>
      <c r="W69" s="335">
        <f t="shared" si="11"/>
        <v>0</v>
      </c>
      <c r="X69" s="14"/>
      <c r="Y69" s="15"/>
      <c r="Z69" s="31">
        <f t="shared" si="111"/>
        <v>0</v>
      </c>
      <c r="AA69" s="16">
        <f t="shared" si="12"/>
        <v>0</v>
      </c>
      <c r="AB69" s="120"/>
      <c r="AC69" s="335">
        <f t="shared" si="13"/>
        <v>0</v>
      </c>
      <c r="AD69" s="14"/>
      <c r="AE69" s="15"/>
      <c r="AF69" s="31">
        <f t="shared" si="104"/>
        <v>0</v>
      </c>
      <c r="AG69" s="16">
        <f t="shared" si="14"/>
        <v>0</v>
      </c>
      <c r="AH69" s="120"/>
      <c r="AI69" s="335">
        <f t="shared" si="15"/>
        <v>0</v>
      </c>
      <c r="AJ69" s="14"/>
      <c r="AK69" s="15"/>
      <c r="AL69" s="31">
        <f t="shared" si="105"/>
        <v>0</v>
      </c>
      <c r="AM69" s="16">
        <f t="shared" si="16"/>
        <v>0</v>
      </c>
      <c r="AN69" s="120"/>
      <c r="AO69" s="335">
        <f t="shared" si="17"/>
        <v>0</v>
      </c>
      <c r="AP69" s="14"/>
      <c r="AQ69" s="15"/>
      <c r="AR69" s="31">
        <f t="shared" si="88"/>
        <v>0</v>
      </c>
      <c r="AS69" s="16">
        <f t="shared" si="89"/>
        <v>0</v>
      </c>
      <c r="AT69" s="120"/>
      <c r="AU69" s="335">
        <f t="shared" si="19"/>
        <v>0</v>
      </c>
      <c r="AV69" s="14"/>
      <c r="AW69" s="15"/>
      <c r="AX69" s="31">
        <f t="shared" si="103"/>
        <v>0</v>
      </c>
      <c r="AY69" s="16">
        <f t="shared" si="20"/>
        <v>0</v>
      </c>
      <c r="AZ69" s="120"/>
      <c r="BA69" s="335">
        <f t="shared" si="21"/>
        <v>0</v>
      </c>
      <c r="BB69" s="14"/>
      <c r="BC69" s="15"/>
      <c r="BD69" s="31">
        <f t="shared" si="106"/>
        <v>0</v>
      </c>
      <c r="BE69" s="335">
        <f t="shared" si="22"/>
        <v>0</v>
      </c>
      <c r="BF69" s="120"/>
      <c r="BG69" s="335">
        <f t="shared" si="23"/>
        <v>0</v>
      </c>
      <c r="BH69" s="14"/>
      <c r="BI69" s="15"/>
      <c r="BJ69" s="31">
        <f t="shared" si="112"/>
        <v>0</v>
      </c>
      <c r="BK69" s="335">
        <f t="shared" si="24"/>
        <v>0</v>
      </c>
      <c r="BL69" s="120"/>
      <c r="BM69" s="335">
        <f t="shared" si="25"/>
        <v>0</v>
      </c>
      <c r="BN69" s="14"/>
      <c r="BO69" s="15"/>
      <c r="BP69" s="31">
        <f t="shared" si="107"/>
        <v>0</v>
      </c>
      <c r="BQ69" s="16">
        <f t="shared" si="26"/>
        <v>0</v>
      </c>
      <c r="BR69" s="120"/>
      <c r="BS69" s="335">
        <f t="shared" si="27"/>
        <v>0</v>
      </c>
      <c r="BT69" s="14"/>
      <c r="BU69" s="15"/>
      <c r="BV69" s="31">
        <f t="shared" si="110"/>
        <v>0</v>
      </c>
      <c r="BW69" s="335">
        <f t="shared" si="28"/>
        <v>0</v>
      </c>
      <c r="BX69" s="120"/>
      <c r="BY69" s="335">
        <f t="shared" si="29"/>
        <v>0</v>
      </c>
    </row>
    <row r="70" spans="2:77" x14ac:dyDescent="0.25">
      <c r="B70">
        <v>63</v>
      </c>
      <c r="C70" s="33"/>
      <c r="D70" s="33"/>
      <c r="E70" s="33"/>
      <c r="F70" s="14"/>
      <c r="G70" s="15"/>
      <c r="H70" s="31">
        <f t="shared" si="102"/>
        <v>0</v>
      </c>
      <c r="I70" s="16">
        <f t="shared" si="6"/>
        <v>0</v>
      </c>
      <c r="J70" s="120"/>
      <c r="K70" s="335">
        <f t="shared" si="7"/>
        <v>0</v>
      </c>
      <c r="L70" s="14"/>
      <c r="M70" s="15"/>
      <c r="N70" s="31">
        <f t="shared" si="109"/>
        <v>0</v>
      </c>
      <c r="O70" s="16">
        <f t="shared" si="8"/>
        <v>0</v>
      </c>
      <c r="P70" s="120"/>
      <c r="Q70" s="335">
        <f t="shared" si="9"/>
        <v>0</v>
      </c>
      <c r="R70" s="14"/>
      <c r="S70" s="15"/>
      <c r="T70" s="31">
        <f t="shared" si="108"/>
        <v>0</v>
      </c>
      <c r="U70" s="16">
        <f t="shared" si="10"/>
        <v>0</v>
      </c>
      <c r="V70" s="120"/>
      <c r="W70" s="335">
        <f t="shared" si="11"/>
        <v>0</v>
      </c>
      <c r="X70" s="14"/>
      <c r="Y70" s="15"/>
      <c r="Z70" s="31">
        <f t="shared" si="111"/>
        <v>0</v>
      </c>
      <c r="AA70" s="16">
        <f t="shared" si="12"/>
        <v>0</v>
      </c>
      <c r="AB70" s="120"/>
      <c r="AC70" s="335">
        <f t="shared" si="13"/>
        <v>0</v>
      </c>
      <c r="AD70" s="14"/>
      <c r="AE70" s="15"/>
      <c r="AF70" s="31">
        <f t="shared" si="104"/>
        <v>0</v>
      </c>
      <c r="AG70" s="16">
        <f t="shared" si="14"/>
        <v>0</v>
      </c>
      <c r="AH70" s="120"/>
      <c r="AI70" s="335">
        <f t="shared" si="15"/>
        <v>0</v>
      </c>
      <c r="AJ70" s="14"/>
      <c r="AK70" s="15"/>
      <c r="AL70" s="31">
        <f t="shared" si="105"/>
        <v>0</v>
      </c>
      <c r="AM70" s="16">
        <f t="shared" si="16"/>
        <v>0</v>
      </c>
      <c r="AN70" s="120"/>
      <c r="AO70" s="335">
        <f t="shared" si="17"/>
        <v>0</v>
      </c>
      <c r="AP70" s="14"/>
      <c r="AQ70" s="15"/>
      <c r="AR70" s="31">
        <f t="shared" si="88"/>
        <v>0</v>
      </c>
      <c r="AS70" s="16">
        <f t="shared" si="89"/>
        <v>0</v>
      </c>
      <c r="AT70" s="120"/>
      <c r="AU70" s="335">
        <f t="shared" si="19"/>
        <v>0</v>
      </c>
      <c r="AV70" s="14"/>
      <c r="AW70" s="15"/>
      <c r="AX70" s="31">
        <f t="shared" si="103"/>
        <v>0</v>
      </c>
      <c r="AY70" s="16">
        <f t="shared" si="20"/>
        <v>0</v>
      </c>
      <c r="AZ70" s="120"/>
      <c r="BA70" s="335">
        <f t="shared" si="21"/>
        <v>0</v>
      </c>
      <c r="BB70" s="14"/>
      <c r="BC70" s="15"/>
      <c r="BD70" s="31">
        <f t="shared" si="106"/>
        <v>0</v>
      </c>
      <c r="BE70" s="335">
        <f t="shared" si="22"/>
        <v>0</v>
      </c>
      <c r="BF70" s="120"/>
      <c r="BG70" s="335">
        <f t="shared" si="23"/>
        <v>0</v>
      </c>
      <c r="BH70" s="14"/>
      <c r="BI70" s="15"/>
      <c r="BJ70" s="31">
        <f t="shared" si="112"/>
        <v>0</v>
      </c>
      <c r="BK70" s="335">
        <f t="shared" si="24"/>
        <v>0</v>
      </c>
      <c r="BL70" s="120"/>
      <c r="BM70" s="335">
        <f t="shared" si="25"/>
        <v>0</v>
      </c>
      <c r="BN70" s="14"/>
      <c r="BO70" s="15"/>
      <c r="BP70" s="31">
        <f t="shared" si="107"/>
        <v>0</v>
      </c>
      <c r="BQ70" s="16">
        <f t="shared" si="26"/>
        <v>0</v>
      </c>
      <c r="BR70" s="120"/>
      <c r="BS70" s="335">
        <f t="shared" si="27"/>
        <v>0</v>
      </c>
      <c r="BT70" s="14"/>
      <c r="BU70" s="15"/>
      <c r="BV70" s="31">
        <f t="shared" si="110"/>
        <v>0</v>
      </c>
      <c r="BW70" s="335">
        <f t="shared" si="28"/>
        <v>0</v>
      </c>
      <c r="BX70" s="120"/>
      <c r="BY70" s="335">
        <f t="shared" si="29"/>
        <v>0</v>
      </c>
    </row>
    <row r="71" spans="2:77" x14ac:dyDescent="0.25">
      <c r="B71">
        <v>64</v>
      </c>
      <c r="C71" s="33"/>
      <c r="D71" s="33"/>
      <c r="E71" s="33"/>
      <c r="F71" s="14"/>
      <c r="G71" s="15"/>
      <c r="H71" s="31">
        <f t="shared" si="102"/>
        <v>0</v>
      </c>
      <c r="I71" s="16">
        <f t="shared" si="6"/>
        <v>0</v>
      </c>
      <c r="J71" s="120"/>
      <c r="K71" s="335">
        <f t="shared" si="7"/>
        <v>0</v>
      </c>
      <c r="L71" s="14"/>
      <c r="M71" s="15"/>
      <c r="N71" s="31">
        <f t="shared" si="109"/>
        <v>0</v>
      </c>
      <c r="O71" s="16">
        <f t="shared" si="8"/>
        <v>0</v>
      </c>
      <c r="P71" s="120"/>
      <c r="Q71" s="335">
        <f t="shared" si="9"/>
        <v>0</v>
      </c>
      <c r="R71" s="14"/>
      <c r="S71" s="15"/>
      <c r="T71" s="31">
        <f t="shared" si="108"/>
        <v>0</v>
      </c>
      <c r="U71" s="16">
        <f t="shared" si="10"/>
        <v>0</v>
      </c>
      <c r="V71" s="120"/>
      <c r="W71" s="335">
        <f t="shared" si="11"/>
        <v>0</v>
      </c>
      <c r="X71" s="14"/>
      <c r="Y71" s="15"/>
      <c r="Z71" s="31">
        <f t="shared" si="111"/>
        <v>0</v>
      </c>
      <c r="AA71" s="16">
        <f t="shared" si="12"/>
        <v>0</v>
      </c>
      <c r="AB71" s="120"/>
      <c r="AC71" s="335">
        <f t="shared" si="13"/>
        <v>0</v>
      </c>
      <c r="AD71" s="14"/>
      <c r="AE71" s="15"/>
      <c r="AF71" s="31">
        <f t="shared" si="104"/>
        <v>0</v>
      </c>
      <c r="AG71" s="16">
        <f t="shared" si="14"/>
        <v>0</v>
      </c>
      <c r="AH71" s="120"/>
      <c r="AI71" s="335">
        <f t="shared" si="15"/>
        <v>0</v>
      </c>
      <c r="AJ71" s="14"/>
      <c r="AK71" s="15"/>
      <c r="AL71" s="31">
        <f t="shared" si="105"/>
        <v>0</v>
      </c>
      <c r="AM71" s="16">
        <f t="shared" si="16"/>
        <v>0</v>
      </c>
      <c r="AN71" s="120"/>
      <c r="AO71" s="335">
        <f t="shared" si="17"/>
        <v>0</v>
      </c>
      <c r="AP71" s="14"/>
      <c r="AQ71" s="15"/>
      <c r="AR71" s="31">
        <f t="shared" si="88"/>
        <v>0</v>
      </c>
      <c r="AS71" s="16">
        <f t="shared" si="89"/>
        <v>0</v>
      </c>
      <c r="AT71" s="120"/>
      <c r="AU71" s="335">
        <f t="shared" si="19"/>
        <v>0</v>
      </c>
      <c r="AV71" s="14"/>
      <c r="AW71" s="15"/>
      <c r="AX71" s="31">
        <f t="shared" si="103"/>
        <v>0</v>
      </c>
      <c r="AY71" s="16">
        <f t="shared" si="20"/>
        <v>0</v>
      </c>
      <c r="AZ71" s="120"/>
      <c r="BA71" s="335">
        <f t="shared" si="21"/>
        <v>0</v>
      </c>
      <c r="BB71" s="14"/>
      <c r="BC71" s="15"/>
      <c r="BD71" s="31">
        <f t="shared" si="106"/>
        <v>0</v>
      </c>
      <c r="BE71" s="335">
        <f t="shared" si="22"/>
        <v>0</v>
      </c>
      <c r="BF71" s="120"/>
      <c r="BG71" s="335">
        <f t="shared" si="23"/>
        <v>0</v>
      </c>
      <c r="BH71" s="14"/>
      <c r="BI71" s="15"/>
      <c r="BJ71" s="31">
        <f t="shared" si="112"/>
        <v>0</v>
      </c>
      <c r="BK71" s="335">
        <f t="shared" si="24"/>
        <v>0</v>
      </c>
      <c r="BL71" s="120"/>
      <c r="BM71" s="335">
        <f t="shared" si="25"/>
        <v>0</v>
      </c>
      <c r="BN71" s="14"/>
      <c r="BO71" s="15"/>
      <c r="BP71" s="31">
        <f t="shared" si="107"/>
        <v>0</v>
      </c>
      <c r="BQ71" s="16">
        <f t="shared" si="26"/>
        <v>0</v>
      </c>
      <c r="BR71" s="120"/>
      <c r="BS71" s="335">
        <f t="shared" si="27"/>
        <v>0</v>
      </c>
      <c r="BT71" s="14"/>
      <c r="BU71" s="15"/>
      <c r="BV71" s="31">
        <f t="shared" si="110"/>
        <v>0</v>
      </c>
      <c r="BW71" s="335">
        <f t="shared" si="28"/>
        <v>0</v>
      </c>
      <c r="BX71" s="120"/>
      <c r="BY71" s="335">
        <f t="shared" si="29"/>
        <v>0</v>
      </c>
    </row>
    <row r="72" spans="2:77" x14ac:dyDescent="0.25">
      <c r="B72">
        <v>65</v>
      </c>
      <c r="C72" s="33"/>
      <c r="D72" s="33"/>
      <c r="E72" s="33"/>
      <c r="F72" s="14"/>
      <c r="G72" s="15"/>
      <c r="H72" s="31">
        <f t="shared" si="102"/>
        <v>0</v>
      </c>
      <c r="I72" s="16">
        <f t="shared" si="6"/>
        <v>0</v>
      </c>
      <c r="J72" s="120"/>
      <c r="K72" s="335">
        <f t="shared" si="7"/>
        <v>0</v>
      </c>
      <c r="L72" s="14"/>
      <c r="M72" s="15"/>
      <c r="N72" s="31">
        <f t="shared" si="109"/>
        <v>0</v>
      </c>
      <c r="O72" s="16">
        <f t="shared" si="8"/>
        <v>0</v>
      </c>
      <c r="P72" s="120"/>
      <c r="Q72" s="335">
        <f t="shared" si="9"/>
        <v>0</v>
      </c>
      <c r="R72" s="14"/>
      <c r="S72" s="15"/>
      <c r="T72" s="31">
        <f t="shared" si="108"/>
        <v>0</v>
      </c>
      <c r="U72" s="16">
        <f t="shared" si="10"/>
        <v>0</v>
      </c>
      <c r="V72" s="120"/>
      <c r="W72" s="335">
        <f t="shared" si="11"/>
        <v>0</v>
      </c>
      <c r="X72" s="14"/>
      <c r="Y72" s="15"/>
      <c r="Z72" s="31">
        <f t="shared" si="111"/>
        <v>0</v>
      </c>
      <c r="AA72" s="16">
        <f t="shared" si="12"/>
        <v>0</v>
      </c>
      <c r="AB72" s="120"/>
      <c r="AC72" s="335">
        <f t="shared" si="13"/>
        <v>0</v>
      </c>
      <c r="AD72" s="14"/>
      <c r="AE72" s="15"/>
      <c r="AF72" s="31">
        <f t="shared" si="104"/>
        <v>0</v>
      </c>
      <c r="AG72" s="16">
        <f t="shared" si="14"/>
        <v>0</v>
      </c>
      <c r="AH72" s="120"/>
      <c r="AI72" s="335">
        <f t="shared" si="15"/>
        <v>0</v>
      </c>
      <c r="AJ72" s="14"/>
      <c r="AK72" s="15"/>
      <c r="AL72" s="31">
        <f t="shared" si="105"/>
        <v>0</v>
      </c>
      <c r="AM72" s="16">
        <f t="shared" si="16"/>
        <v>0</v>
      </c>
      <c r="AN72" s="120"/>
      <c r="AO72" s="335">
        <f t="shared" si="17"/>
        <v>0</v>
      </c>
      <c r="AP72" s="14"/>
      <c r="AQ72" s="15"/>
      <c r="AR72" s="31">
        <f t="shared" si="88"/>
        <v>0</v>
      </c>
      <c r="AS72" s="16">
        <f t="shared" si="89"/>
        <v>0</v>
      </c>
      <c r="AT72" s="120"/>
      <c r="AU72" s="335">
        <f t="shared" si="19"/>
        <v>0</v>
      </c>
      <c r="AV72" s="14"/>
      <c r="AW72" s="15"/>
      <c r="AX72" s="31">
        <f t="shared" si="103"/>
        <v>0</v>
      </c>
      <c r="AY72" s="16">
        <f t="shared" si="20"/>
        <v>0</v>
      </c>
      <c r="AZ72" s="120"/>
      <c r="BA72" s="335">
        <f t="shared" si="21"/>
        <v>0</v>
      </c>
      <c r="BB72" s="14"/>
      <c r="BC72" s="15"/>
      <c r="BD72" s="31">
        <f t="shared" si="106"/>
        <v>0</v>
      </c>
      <c r="BE72" s="335">
        <f t="shared" si="22"/>
        <v>0</v>
      </c>
      <c r="BF72" s="120"/>
      <c r="BG72" s="335">
        <f t="shared" si="23"/>
        <v>0</v>
      </c>
      <c r="BH72" s="14"/>
      <c r="BI72" s="15"/>
      <c r="BJ72" s="31">
        <f t="shared" si="112"/>
        <v>0</v>
      </c>
      <c r="BK72" s="335">
        <f t="shared" si="24"/>
        <v>0</v>
      </c>
      <c r="BL72" s="120"/>
      <c r="BM72" s="335">
        <f t="shared" si="25"/>
        <v>0</v>
      </c>
      <c r="BN72" s="14"/>
      <c r="BO72" s="15"/>
      <c r="BP72" s="31">
        <f t="shared" si="107"/>
        <v>0</v>
      </c>
      <c r="BQ72" s="16">
        <f t="shared" si="26"/>
        <v>0</v>
      </c>
      <c r="BR72" s="120"/>
      <c r="BS72" s="335">
        <f t="shared" si="27"/>
        <v>0</v>
      </c>
      <c r="BT72" s="14"/>
      <c r="BU72" s="15"/>
      <c r="BV72" s="31">
        <f t="shared" si="110"/>
        <v>0</v>
      </c>
      <c r="BW72" s="335">
        <f t="shared" si="28"/>
        <v>0</v>
      </c>
      <c r="BX72" s="120"/>
      <c r="BY72" s="335">
        <f t="shared" si="29"/>
        <v>0</v>
      </c>
    </row>
    <row r="73" spans="2:77" x14ac:dyDescent="0.25">
      <c r="B73">
        <v>66</v>
      </c>
      <c r="C73" s="33"/>
      <c r="D73" s="33"/>
      <c r="E73" s="33"/>
      <c r="F73" s="14"/>
      <c r="G73" s="15"/>
      <c r="H73" s="31">
        <f t="shared" si="102"/>
        <v>0</v>
      </c>
      <c r="I73" s="16">
        <f t="shared" si="6"/>
        <v>0</v>
      </c>
      <c r="J73" s="120"/>
      <c r="K73" s="335">
        <f t="shared" si="7"/>
        <v>0</v>
      </c>
      <c r="L73" s="14"/>
      <c r="M73" s="15"/>
      <c r="N73" s="31">
        <f t="shared" si="109"/>
        <v>0</v>
      </c>
      <c r="O73" s="16">
        <f t="shared" si="8"/>
        <v>0</v>
      </c>
      <c r="P73" s="120"/>
      <c r="Q73" s="335">
        <f t="shared" si="9"/>
        <v>0</v>
      </c>
      <c r="R73" s="14"/>
      <c r="S73" s="15"/>
      <c r="T73" s="31">
        <f t="shared" si="108"/>
        <v>0</v>
      </c>
      <c r="U73" s="16">
        <f t="shared" si="10"/>
        <v>0</v>
      </c>
      <c r="V73" s="120"/>
      <c r="W73" s="335">
        <f t="shared" si="11"/>
        <v>0</v>
      </c>
      <c r="X73" s="14"/>
      <c r="Y73" s="15"/>
      <c r="Z73" s="31">
        <f t="shared" si="111"/>
        <v>0</v>
      </c>
      <c r="AA73" s="16">
        <f t="shared" si="12"/>
        <v>0</v>
      </c>
      <c r="AB73" s="120"/>
      <c r="AC73" s="335">
        <f t="shared" si="13"/>
        <v>0</v>
      </c>
      <c r="AD73" s="14"/>
      <c r="AE73" s="15"/>
      <c r="AF73" s="31">
        <f t="shared" si="104"/>
        <v>0</v>
      </c>
      <c r="AG73" s="16">
        <f t="shared" si="14"/>
        <v>0</v>
      </c>
      <c r="AH73" s="120"/>
      <c r="AI73" s="335">
        <f t="shared" si="15"/>
        <v>0</v>
      </c>
      <c r="AJ73" s="14"/>
      <c r="AK73" s="15"/>
      <c r="AL73" s="31">
        <f t="shared" si="105"/>
        <v>0</v>
      </c>
      <c r="AM73" s="16">
        <f t="shared" si="16"/>
        <v>0</v>
      </c>
      <c r="AN73" s="120"/>
      <c r="AO73" s="335">
        <f t="shared" si="17"/>
        <v>0</v>
      </c>
      <c r="AP73" s="14"/>
      <c r="AQ73" s="15"/>
      <c r="AR73" s="31">
        <f t="shared" ref="AR73:AR83" si="113">IF($E73=5,5%*AP73,IF($E73=10,10%*AP73,IF($E73=15,15%*AP73,0)))</f>
        <v>0</v>
      </c>
      <c r="AS73" s="16">
        <f t="shared" si="18"/>
        <v>0</v>
      </c>
      <c r="AT73" s="120"/>
      <c r="AU73" s="335">
        <f t="shared" si="19"/>
        <v>0</v>
      </c>
      <c r="AV73" s="14"/>
      <c r="AW73" s="15"/>
      <c r="AX73" s="31">
        <f t="shared" si="103"/>
        <v>0</v>
      </c>
      <c r="AY73" s="16">
        <f t="shared" si="20"/>
        <v>0</v>
      </c>
      <c r="AZ73" s="120"/>
      <c r="BA73" s="335">
        <f t="shared" si="21"/>
        <v>0</v>
      </c>
      <c r="BB73" s="14"/>
      <c r="BC73" s="15"/>
      <c r="BD73" s="31">
        <f t="shared" si="106"/>
        <v>0</v>
      </c>
      <c r="BE73" s="335">
        <f t="shared" si="22"/>
        <v>0</v>
      </c>
      <c r="BF73" s="120"/>
      <c r="BG73" s="335">
        <f t="shared" si="23"/>
        <v>0</v>
      </c>
      <c r="BH73" s="14"/>
      <c r="BI73" s="15"/>
      <c r="BJ73" s="31">
        <f t="shared" si="112"/>
        <v>0</v>
      </c>
      <c r="BK73" s="335">
        <f t="shared" si="24"/>
        <v>0</v>
      </c>
      <c r="BL73" s="120"/>
      <c r="BM73" s="335">
        <f t="shared" si="25"/>
        <v>0</v>
      </c>
      <c r="BN73" s="14"/>
      <c r="BO73" s="15"/>
      <c r="BP73" s="31">
        <f t="shared" si="107"/>
        <v>0</v>
      </c>
      <c r="BQ73" s="16">
        <f t="shared" si="26"/>
        <v>0</v>
      </c>
      <c r="BR73" s="120"/>
      <c r="BS73" s="335">
        <f t="shared" si="27"/>
        <v>0</v>
      </c>
      <c r="BT73" s="14"/>
      <c r="BU73" s="15"/>
      <c r="BV73" s="31">
        <f t="shared" si="110"/>
        <v>0</v>
      </c>
      <c r="BW73" s="335">
        <f t="shared" si="28"/>
        <v>0</v>
      </c>
      <c r="BX73" s="120"/>
      <c r="BY73" s="335">
        <f t="shared" si="29"/>
        <v>0</v>
      </c>
    </row>
    <row r="74" spans="2:77" x14ac:dyDescent="0.25">
      <c r="B74">
        <v>67</v>
      </c>
      <c r="C74" s="33"/>
      <c r="D74" s="33"/>
      <c r="E74" s="33"/>
      <c r="F74" s="14"/>
      <c r="G74" s="15"/>
      <c r="H74" s="31">
        <f t="shared" si="102"/>
        <v>0</v>
      </c>
      <c r="I74" s="16">
        <f t="shared" si="6"/>
        <v>0</v>
      </c>
      <c r="J74" s="120"/>
      <c r="K74" s="335">
        <f t="shared" si="7"/>
        <v>0</v>
      </c>
      <c r="L74" s="14"/>
      <c r="M74" s="15"/>
      <c r="N74" s="31">
        <f t="shared" si="109"/>
        <v>0</v>
      </c>
      <c r="O74" s="16">
        <f t="shared" si="8"/>
        <v>0</v>
      </c>
      <c r="P74" s="120"/>
      <c r="Q74" s="335">
        <f t="shared" si="9"/>
        <v>0</v>
      </c>
      <c r="R74" s="14"/>
      <c r="S74" s="15"/>
      <c r="T74" s="31">
        <f t="shared" si="108"/>
        <v>0</v>
      </c>
      <c r="U74" s="16">
        <f t="shared" si="10"/>
        <v>0</v>
      </c>
      <c r="V74" s="120"/>
      <c r="W74" s="335">
        <f t="shared" si="11"/>
        <v>0</v>
      </c>
      <c r="X74" s="14"/>
      <c r="Y74" s="15"/>
      <c r="Z74" s="31">
        <f t="shared" si="111"/>
        <v>0</v>
      </c>
      <c r="AA74" s="16">
        <f t="shared" si="12"/>
        <v>0</v>
      </c>
      <c r="AB74" s="120"/>
      <c r="AC74" s="335">
        <f t="shared" si="13"/>
        <v>0</v>
      </c>
      <c r="AD74" s="14"/>
      <c r="AE74" s="15"/>
      <c r="AF74" s="31">
        <f t="shared" si="104"/>
        <v>0</v>
      </c>
      <c r="AG74" s="16">
        <f t="shared" si="14"/>
        <v>0</v>
      </c>
      <c r="AH74" s="120"/>
      <c r="AI74" s="335">
        <f t="shared" si="15"/>
        <v>0</v>
      </c>
      <c r="AJ74" s="14"/>
      <c r="AK74" s="15"/>
      <c r="AL74" s="31">
        <f t="shared" si="105"/>
        <v>0</v>
      </c>
      <c r="AM74" s="16">
        <f t="shared" si="16"/>
        <v>0</v>
      </c>
      <c r="AN74" s="120"/>
      <c r="AO74" s="335">
        <f t="shared" si="17"/>
        <v>0</v>
      </c>
      <c r="AP74" s="14"/>
      <c r="AQ74" s="15"/>
      <c r="AR74" s="31">
        <f t="shared" si="113"/>
        <v>0</v>
      </c>
      <c r="AS74" s="16">
        <f t="shared" si="18"/>
        <v>0</v>
      </c>
      <c r="AT74" s="120"/>
      <c r="AU74" s="335">
        <f t="shared" si="19"/>
        <v>0</v>
      </c>
      <c r="AV74" s="14"/>
      <c r="AW74" s="15"/>
      <c r="AX74" s="31">
        <f t="shared" si="103"/>
        <v>0</v>
      </c>
      <c r="AY74" s="16">
        <f t="shared" si="20"/>
        <v>0</v>
      </c>
      <c r="AZ74" s="120"/>
      <c r="BA74" s="335">
        <f t="shared" si="21"/>
        <v>0</v>
      </c>
      <c r="BB74" s="14"/>
      <c r="BC74" s="15"/>
      <c r="BD74" s="31">
        <f t="shared" si="106"/>
        <v>0</v>
      </c>
      <c r="BE74" s="335">
        <f t="shared" si="22"/>
        <v>0</v>
      </c>
      <c r="BF74" s="120"/>
      <c r="BG74" s="335">
        <f t="shared" si="23"/>
        <v>0</v>
      </c>
      <c r="BH74" s="14"/>
      <c r="BI74" s="15"/>
      <c r="BJ74" s="31">
        <f t="shared" si="112"/>
        <v>0</v>
      </c>
      <c r="BK74" s="335">
        <f t="shared" si="24"/>
        <v>0</v>
      </c>
      <c r="BL74" s="120"/>
      <c r="BM74" s="335">
        <f t="shared" si="25"/>
        <v>0</v>
      </c>
      <c r="BN74" s="14"/>
      <c r="BO74" s="15"/>
      <c r="BP74" s="31">
        <f t="shared" si="107"/>
        <v>0</v>
      </c>
      <c r="BQ74" s="16">
        <f t="shared" si="26"/>
        <v>0</v>
      </c>
      <c r="BR74" s="120"/>
      <c r="BS74" s="335">
        <f t="shared" si="27"/>
        <v>0</v>
      </c>
      <c r="BT74" s="14"/>
      <c r="BU74" s="15"/>
      <c r="BV74" s="31">
        <f t="shared" si="110"/>
        <v>0</v>
      </c>
      <c r="BW74" s="335">
        <f t="shared" si="28"/>
        <v>0</v>
      </c>
      <c r="BX74" s="120"/>
      <c r="BY74" s="335">
        <f t="shared" si="29"/>
        <v>0</v>
      </c>
    </row>
    <row r="75" spans="2:77" x14ac:dyDescent="0.25">
      <c r="B75">
        <v>68</v>
      </c>
      <c r="C75" s="33"/>
      <c r="D75" s="33"/>
      <c r="E75" s="33"/>
      <c r="F75" s="14"/>
      <c r="G75" s="15"/>
      <c r="H75" s="31">
        <f t="shared" si="102"/>
        <v>0</v>
      </c>
      <c r="I75" s="16">
        <f t="shared" si="6"/>
        <v>0</v>
      </c>
      <c r="J75" s="120"/>
      <c r="K75" s="335">
        <f t="shared" si="7"/>
        <v>0</v>
      </c>
      <c r="L75" s="14"/>
      <c r="M75" s="15"/>
      <c r="N75" s="31">
        <f t="shared" si="109"/>
        <v>0</v>
      </c>
      <c r="O75" s="16">
        <f t="shared" si="8"/>
        <v>0</v>
      </c>
      <c r="P75" s="120"/>
      <c r="Q75" s="335">
        <f t="shared" si="9"/>
        <v>0</v>
      </c>
      <c r="R75" s="14"/>
      <c r="S75" s="15"/>
      <c r="T75" s="31">
        <f t="shared" si="108"/>
        <v>0</v>
      </c>
      <c r="U75" s="16">
        <f t="shared" si="10"/>
        <v>0</v>
      </c>
      <c r="V75" s="120"/>
      <c r="W75" s="335">
        <f t="shared" si="11"/>
        <v>0</v>
      </c>
      <c r="X75" s="14"/>
      <c r="Y75" s="15"/>
      <c r="Z75" s="31">
        <f t="shared" si="111"/>
        <v>0</v>
      </c>
      <c r="AA75" s="16">
        <f t="shared" si="12"/>
        <v>0</v>
      </c>
      <c r="AB75" s="120"/>
      <c r="AC75" s="335">
        <f t="shared" si="13"/>
        <v>0</v>
      </c>
      <c r="AD75" s="14"/>
      <c r="AE75" s="15"/>
      <c r="AF75" s="31">
        <f t="shared" si="104"/>
        <v>0</v>
      </c>
      <c r="AG75" s="16">
        <f t="shared" si="14"/>
        <v>0</v>
      </c>
      <c r="AH75" s="120"/>
      <c r="AI75" s="335">
        <f t="shared" si="15"/>
        <v>0</v>
      </c>
      <c r="AJ75" s="14"/>
      <c r="AK75" s="15"/>
      <c r="AL75" s="31">
        <f t="shared" si="105"/>
        <v>0</v>
      </c>
      <c r="AM75" s="16">
        <f t="shared" si="16"/>
        <v>0</v>
      </c>
      <c r="AN75" s="120"/>
      <c r="AO75" s="335">
        <f t="shared" si="17"/>
        <v>0</v>
      </c>
      <c r="AP75" s="14"/>
      <c r="AQ75" s="15"/>
      <c r="AR75" s="31">
        <f t="shared" si="113"/>
        <v>0</v>
      </c>
      <c r="AS75" s="16">
        <f t="shared" si="18"/>
        <v>0</v>
      </c>
      <c r="AT75" s="120"/>
      <c r="AU75" s="335">
        <f t="shared" si="19"/>
        <v>0</v>
      </c>
      <c r="AV75" s="14"/>
      <c r="AW75" s="15"/>
      <c r="AX75" s="31">
        <f t="shared" si="103"/>
        <v>0</v>
      </c>
      <c r="AY75" s="16">
        <f t="shared" si="20"/>
        <v>0</v>
      </c>
      <c r="AZ75" s="120"/>
      <c r="BA75" s="335">
        <f t="shared" si="21"/>
        <v>0</v>
      </c>
      <c r="BB75" s="14"/>
      <c r="BC75" s="15"/>
      <c r="BD75" s="31">
        <f t="shared" si="106"/>
        <v>0</v>
      </c>
      <c r="BE75" s="335">
        <f t="shared" si="22"/>
        <v>0</v>
      </c>
      <c r="BF75" s="120"/>
      <c r="BG75" s="335">
        <f t="shared" si="23"/>
        <v>0</v>
      </c>
      <c r="BH75" s="14"/>
      <c r="BI75" s="15"/>
      <c r="BJ75" s="31">
        <f t="shared" si="112"/>
        <v>0</v>
      </c>
      <c r="BK75" s="335">
        <f t="shared" si="24"/>
        <v>0</v>
      </c>
      <c r="BL75" s="120"/>
      <c r="BM75" s="335">
        <f t="shared" si="25"/>
        <v>0</v>
      </c>
      <c r="BN75" s="14"/>
      <c r="BO75" s="15"/>
      <c r="BP75" s="31">
        <f t="shared" si="107"/>
        <v>0</v>
      </c>
      <c r="BQ75" s="16">
        <f t="shared" si="26"/>
        <v>0</v>
      </c>
      <c r="BR75" s="120"/>
      <c r="BS75" s="335">
        <f t="shared" si="27"/>
        <v>0</v>
      </c>
      <c r="BT75" s="14"/>
      <c r="BU75" s="15"/>
      <c r="BV75" s="31">
        <f t="shared" si="110"/>
        <v>0</v>
      </c>
      <c r="BW75" s="335">
        <f t="shared" si="28"/>
        <v>0</v>
      </c>
      <c r="BX75" s="120"/>
      <c r="BY75" s="335">
        <f t="shared" si="29"/>
        <v>0</v>
      </c>
    </row>
    <row r="76" spans="2:77" x14ac:dyDescent="0.25">
      <c r="B76">
        <v>69</v>
      </c>
      <c r="C76" s="33"/>
      <c r="D76" s="33"/>
      <c r="E76" s="33"/>
      <c r="F76" s="14"/>
      <c r="G76" s="15"/>
      <c r="H76" s="31">
        <f t="shared" si="102"/>
        <v>0</v>
      </c>
      <c r="I76" s="16">
        <f t="shared" si="6"/>
        <v>0</v>
      </c>
      <c r="J76" s="120"/>
      <c r="K76" s="335">
        <f t="shared" si="7"/>
        <v>0</v>
      </c>
      <c r="L76" s="14"/>
      <c r="M76" s="15"/>
      <c r="N76" s="31">
        <f t="shared" si="109"/>
        <v>0</v>
      </c>
      <c r="O76" s="16">
        <f t="shared" si="8"/>
        <v>0</v>
      </c>
      <c r="P76" s="120"/>
      <c r="Q76" s="335">
        <f t="shared" si="9"/>
        <v>0</v>
      </c>
      <c r="R76" s="14"/>
      <c r="S76" s="15"/>
      <c r="T76" s="31">
        <f t="shared" si="108"/>
        <v>0</v>
      </c>
      <c r="U76" s="16">
        <f t="shared" si="10"/>
        <v>0</v>
      </c>
      <c r="V76" s="120"/>
      <c r="W76" s="335">
        <f t="shared" si="11"/>
        <v>0</v>
      </c>
      <c r="X76" s="14"/>
      <c r="Y76" s="15"/>
      <c r="Z76" s="31">
        <f t="shared" si="111"/>
        <v>0</v>
      </c>
      <c r="AA76" s="16">
        <f t="shared" si="12"/>
        <v>0</v>
      </c>
      <c r="AB76" s="120"/>
      <c r="AC76" s="335">
        <f t="shared" si="13"/>
        <v>0</v>
      </c>
      <c r="AD76" s="14"/>
      <c r="AE76" s="15"/>
      <c r="AF76" s="31">
        <f t="shared" si="104"/>
        <v>0</v>
      </c>
      <c r="AG76" s="16">
        <f t="shared" si="14"/>
        <v>0</v>
      </c>
      <c r="AH76" s="120"/>
      <c r="AI76" s="335">
        <f t="shared" si="15"/>
        <v>0</v>
      </c>
      <c r="AJ76" s="14"/>
      <c r="AK76" s="15"/>
      <c r="AL76" s="31">
        <f t="shared" si="105"/>
        <v>0</v>
      </c>
      <c r="AM76" s="16">
        <f t="shared" si="16"/>
        <v>0</v>
      </c>
      <c r="AN76" s="120"/>
      <c r="AO76" s="335">
        <f t="shared" si="17"/>
        <v>0</v>
      </c>
      <c r="AP76" s="14"/>
      <c r="AQ76" s="15"/>
      <c r="AR76" s="31">
        <f t="shared" si="113"/>
        <v>0</v>
      </c>
      <c r="AS76" s="16">
        <f t="shared" si="18"/>
        <v>0</v>
      </c>
      <c r="AT76" s="120"/>
      <c r="AU76" s="335">
        <f t="shared" si="19"/>
        <v>0</v>
      </c>
      <c r="AV76" s="14"/>
      <c r="AW76" s="15"/>
      <c r="AX76" s="31">
        <f t="shared" si="103"/>
        <v>0</v>
      </c>
      <c r="AY76" s="16">
        <f t="shared" si="20"/>
        <v>0</v>
      </c>
      <c r="AZ76" s="120"/>
      <c r="BA76" s="335">
        <f t="shared" si="21"/>
        <v>0</v>
      </c>
      <c r="BB76" s="14"/>
      <c r="BC76" s="15"/>
      <c r="BD76" s="31">
        <f t="shared" si="106"/>
        <v>0</v>
      </c>
      <c r="BE76" s="335">
        <f t="shared" si="22"/>
        <v>0</v>
      </c>
      <c r="BF76" s="120"/>
      <c r="BG76" s="335">
        <f t="shared" si="23"/>
        <v>0</v>
      </c>
      <c r="BH76" s="14"/>
      <c r="BI76" s="15"/>
      <c r="BJ76" s="31">
        <f t="shared" si="112"/>
        <v>0</v>
      </c>
      <c r="BK76" s="335">
        <f t="shared" si="24"/>
        <v>0</v>
      </c>
      <c r="BL76" s="120"/>
      <c r="BM76" s="335">
        <f t="shared" si="25"/>
        <v>0</v>
      </c>
      <c r="BN76" s="14"/>
      <c r="BO76" s="15"/>
      <c r="BP76" s="31">
        <f t="shared" si="107"/>
        <v>0</v>
      </c>
      <c r="BQ76" s="16">
        <f t="shared" si="26"/>
        <v>0</v>
      </c>
      <c r="BR76" s="120"/>
      <c r="BS76" s="335">
        <f t="shared" si="27"/>
        <v>0</v>
      </c>
      <c r="BT76" s="14"/>
      <c r="BU76" s="15"/>
      <c r="BV76" s="31">
        <f t="shared" si="110"/>
        <v>0</v>
      </c>
      <c r="BW76" s="335">
        <f t="shared" si="28"/>
        <v>0</v>
      </c>
      <c r="BX76" s="120"/>
      <c r="BY76" s="335">
        <f t="shared" si="29"/>
        <v>0</v>
      </c>
    </row>
    <row r="77" spans="2:77" x14ac:dyDescent="0.25">
      <c r="B77">
        <v>70</v>
      </c>
      <c r="C77" s="33"/>
      <c r="D77" s="33"/>
      <c r="E77" s="33"/>
      <c r="F77" s="14"/>
      <c r="G77" s="15"/>
      <c r="H77" s="31">
        <f t="shared" si="102"/>
        <v>0</v>
      </c>
      <c r="I77" s="16">
        <f t="shared" si="6"/>
        <v>0</v>
      </c>
      <c r="J77" s="120"/>
      <c r="K77" s="335">
        <f t="shared" si="7"/>
        <v>0</v>
      </c>
      <c r="L77" s="14"/>
      <c r="M77" s="15"/>
      <c r="N77" s="31">
        <f t="shared" si="109"/>
        <v>0</v>
      </c>
      <c r="O77" s="16">
        <f t="shared" si="8"/>
        <v>0</v>
      </c>
      <c r="P77" s="120"/>
      <c r="Q77" s="335">
        <f t="shared" si="9"/>
        <v>0</v>
      </c>
      <c r="R77" s="14"/>
      <c r="S77" s="15"/>
      <c r="T77" s="31">
        <f t="shared" si="108"/>
        <v>0</v>
      </c>
      <c r="U77" s="16">
        <f t="shared" si="10"/>
        <v>0</v>
      </c>
      <c r="V77" s="120"/>
      <c r="W77" s="335">
        <f t="shared" si="11"/>
        <v>0</v>
      </c>
      <c r="X77" s="14"/>
      <c r="Y77" s="15"/>
      <c r="Z77" s="31">
        <f t="shared" si="111"/>
        <v>0</v>
      </c>
      <c r="AA77" s="16">
        <f t="shared" si="12"/>
        <v>0</v>
      </c>
      <c r="AB77" s="120"/>
      <c r="AC77" s="335">
        <f t="shared" si="13"/>
        <v>0</v>
      </c>
      <c r="AD77" s="14"/>
      <c r="AE77" s="15"/>
      <c r="AF77" s="31">
        <f t="shared" si="104"/>
        <v>0</v>
      </c>
      <c r="AG77" s="16">
        <f t="shared" si="14"/>
        <v>0</v>
      </c>
      <c r="AH77" s="120"/>
      <c r="AI77" s="335">
        <f t="shared" si="15"/>
        <v>0</v>
      </c>
      <c r="AJ77" s="14"/>
      <c r="AK77" s="15"/>
      <c r="AL77" s="31">
        <f t="shared" si="105"/>
        <v>0</v>
      </c>
      <c r="AM77" s="16">
        <f t="shared" si="16"/>
        <v>0</v>
      </c>
      <c r="AN77" s="120"/>
      <c r="AO77" s="335">
        <f t="shared" si="17"/>
        <v>0</v>
      </c>
      <c r="AP77" s="14"/>
      <c r="AQ77" s="15"/>
      <c r="AR77" s="31">
        <f t="shared" si="113"/>
        <v>0</v>
      </c>
      <c r="AS77" s="16">
        <f t="shared" si="18"/>
        <v>0</v>
      </c>
      <c r="AT77" s="120"/>
      <c r="AU77" s="335">
        <f t="shared" si="19"/>
        <v>0</v>
      </c>
      <c r="AV77" s="14"/>
      <c r="AW77" s="15"/>
      <c r="AX77" s="31">
        <f t="shared" si="103"/>
        <v>0</v>
      </c>
      <c r="AY77" s="16">
        <f t="shared" si="20"/>
        <v>0</v>
      </c>
      <c r="AZ77" s="120"/>
      <c r="BA77" s="335">
        <f t="shared" si="21"/>
        <v>0</v>
      </c>
      <c r="BB77" s="14"/>
      <c r="BC77" s="15"/>
      <c r="BD77" s="31">
        <f t="shared" si="106"/>
        <v>0</v>
      </c>
      <c r="BE77" s="335">
        <f t="shared" si="22"/>
        <v>0</v>
      </c>
      <c r="BF77" s="120"/>
      <c r="BG77" s="335">
        <f t="shared" si="23"/>
        <v>0</v>
      </c>
      <c r="BH77" s="14"/>
      <c r="BI77" s="15"/>
      <c r="BJ77" s="31">
        <f t="shared" si="112"/>
        <v>0</v>
      </c>
      <c r="BK77" s="335">
        <f t="shared" si="24"/>
        <v>0</v>
      </c>
      <c r="BL77" s="120"/>
      <c r="BM77" s="335">
        <f t="shared" si="25"/>
        <v>0</v>
      </c>
      <c r="BN77" s="14"/>
      <c r="BO77" s="15"/>
      <c r="BP77" s="31">
        <f t="shared" si="107"/>
        <v>0</v>
      </c>
      <c r="BQ77" s="16">
        <f t="shared" si="26"/>
        <v>0</v>
      </c>
      <c r="BR77" s="120"/>
      <c r="BS77" s="335">
        <f t="shared" si="27"/>
        <v>0</v>
      </c>
      <c r="BT77" s="14"/>
      <c r="BU77" s="15"/>
      <c r="BV77" s="31">
        <f t="shared" si="110"/>
        <v>0</v>
      </c>
      <c r="BW77" s="335">
        <f t="shared" si="28"/>
        <v>0</v>
      </c>
      <c r="BX77" s="120"/>
      <c r="BY77" s="335">
        <f t="shared" si="29"/>
        <v>0</v>
      </c>
    </row>
    <row r="78" spans="2:77" x14ac:dyDescent="0.25">
      <c r="B78">
        <v>71</v>
      </c>
      <c r="C78" s="33"/>
      <c r="D78" s="33"/>
      <c r="E78" s="33"/>
      <c r="F78" s="14"/>
      <c r="G78" s="15"/>
      <c r="H78" s="31">
        <f t="shared" si="102"/>
        <v>0</v>
      </c>
      <c r="I78" s="16">
        <f t="shared" si="6"/>
        <v>0</v>
      </c>
      <c r="J78" s="120"/>
      <c r="K78" s="335">
        <f t="shared" si="7"/>
        <v>0</v>
      </c>
      <c r="L78" s="14"/>
      <c r="M78" s="15"/>
      <c r="N78" s="31">
        <f t="shared" si="109"/>
        <v>0</v>
      </c>
      <c r="O78" s="16">
        <f t="shared" si="8"/>
        <v>0</v>
      </c>
      <c r="P78" s="120"/>
      <c r="Q78" s="335">
        <f t="shared" si="9"/>
        <v>0</v>
      </c>
      <c r="R78" s="14"/>
      <c r="S78" s="15"/>
      <c r="T78" s="31">
        <f t="shared" si="108"/>
        <v>0</v>
      </c>
      <c r="U78" s="16">
        <f t="shared" si="10"/>
        <v>0</v>
      </c>
      <c r="V78" s="120"/>
      <c r="W78" s="335">
        <f t="shared" si="11"/>
        <v>0</v>
      </c>
      <c r="X78" s="14"/>
      <c r="Y78" s="15"/>
      <c r="Z78" s="31">
        <f t="shared" si="111"/>
        <v>0</v>
      </c>
      <c r="AA78" s="16">
        <f t="shared" si="12"/>
        <v>0</v>
      </c>
      <c r="AB78" s="120"/>
      <c r="AC78" s="335">
        <f t="shared" si="13"/>
        <v>0</v>
      </c>
      <c r="AD78" s="14"/>
      <c r="AE78" s="15"/>
      <c r="AF78" s="31">
        <f t="shared" si="104"/>
        <v>0</v>
      </c>
      <c r="AG78" s="16">
        <f t="shared" si="14"/>
        <v>0</v>
      </c>
      <c r="AH78" s="120"/>
      <c r="AI78" s="335">
        <f t="shared" si="15"/>
        <v>0</v>
      </c>
      <c r="AJ78" s="14"/>
      <c r="AK78" s="15"/>
      <c r="AL78" s="31">
        <f t="shared" si="105"/>
        <v>0</v>
      </c>
      <c r="AM78" s="16">
        <f t="shared" si="16"/>
        <v>0</v>
      </c>
      <c r="AN78" s="120"/>
      <c r="AO78" s="335">
        <f t="shared" si="17"/>
        <v>0</v>
      </c>
      <c r="AP78" s="14"/>
      <c r="AQ78" s="15"/>
      <c r="AR78" s="31">
        <f t="shared" si="113"/>
        <v>0</v>
      </c>
      <c r="AS78" s="16">
        <f t="shared" si="18"/>
        <v>0</v>
      </c>
      <c r="AT78" s="120"/>
      <c r="AU78" s="335">
        <f t="shared" si="19"/>
        <v>0</v>
      </c>
      <c r="AV78" s="14"/>
      <c r="AW78" s="15"/>
      <c r="AX78" s="31">
        <f t="shared" si="103"/>
        <v>0</v>
      </c>
      <c r="AY78" s="16">
        <f t="shared" si="20"/>
        <v>0</v>
      </c>
      <c r="AZ78" s="120"/>
      <c r="BA78" s="335">
        <f t="shared" si="21"/>
        <v>0</v>
      </c>
      <c r="BB78" s="14"/>
      <c r="BC78" s="15"/>
      <c r="BD78" s="31">
        <f t="shared" si="106"/>
        <v>0</v>
      </c>
      <c r="BE78" s="335">
        <f t="shared" si="22"/>
        <v>0</v>
      </c>
      <c r="BF78" s="120"/>
      <c r="BG78" s="335">
        <f t="shared" si="23"/>
        <v>0</v>
      </c>
      <c r="BH78" s="14"/>
      <c r="BI78" s="15"/>
      <c r="BJ78" s="31">
        <f t="shared" si="112"/>
        <v>0</v>
      </c>
      <c r="BK78" s="335">
        <f t="shared" si="24"/>
        <v>0</v>
      </c>
      <c r="BL78" s="120"/>
      <c r="BM78" s="335">
        <f t="shared" si="25"/>
        <v>0</v>
      </c>
      <c r="BN78" s="14"/>
      <c r="BO78" s="15"/>
      <c r="BP78" s="31">
        <f t="shared" si="107"/>
        <v>0</v>
      </c>
      <c r="BQ78" s="16">
        <f t="shared" si="26"/>
        <v>0</v>
      </c>
      <c r="BR78" s="120"/>
      <c r="BS78" s="335">
        <f t="shared" si="27"/>
        <v>0</v>
      </c>
      <c r="BT78" s="14"/>
      <c r="BU78" s="15"/>
      <c r="BV78" s="31">
        <f t="shared" si="110"/>
        <v>0</v>
      </c>
      <c r="BW78" s="335">
        <f t="shared" si="28"/>
        <v>0</v>
      </c>
      <c r="BX78" s="120"/>
      <c r="BY78" s="335">
        <f t="shared" si="29"/>
        <v>0</v>
      </c>
    </row>
    <row r="79" spans="2:77" x14ac:dyDescent="0.25">
      <c r="B79">
        <v>72</v>
      </c>
      <c r="C79" s="33"/>
      <c r="D79" s="33"/>
      <c r="E79" s="33"/>
      <c r="F79" s="14"/>
      <c r="G79" s="15"/>
      <c r="H79" s="31">
        <f t="shared" si="102"/>
        <v>0</v>
      </c>
      <c r="I79" s="16">
        <f t="shared" si="6"/>
        <v>0</v>
      </c>
      <c r="J79" s="120"/>
      <c r="K79" s="335">
        <f t="shared" si="7"/>
        <v>0</v>
      </c>
      <c r="L79" s="14"/>
      <c r="M79" s="15"/>
      <c r="N79" s="31">
        <f t="shared" si="109"/>
        <v>0</v>
      </c>
      <c r="O79" s="16">
        <f t="shared" si="8"/>
        <v>0</v>
      </c>
      <c r="P79" s="120"/>
      <c r="Q79" s="335">
        <f t="shared" si="9"/>
        <v>0</v>
      </c>
      <c r="R79" s="14"/>
      <c r="S79" s="15"/>
      <c r="T79" s="31">
        <f t="shared" si="108"/>
        <v>0</v>
      </c>
      <c r="U79" s="16">
        <f t="shared" si="10"/>
        <v>0</v>
      </c>
      <c r="V79" s="120"/>
      <c r="W79" s="335">
        <f t="shared" si="11"/>
        <v>0</v>
      </c>
      <c r="X79" s="14"/>
      <c r="Y79" s="15"/>
      <c r="Z79" s="31">
        <f t="shared" si="111"/>
        <v>0</v>
      </c>
      <c r="AA79" s="16">
        <f t="shared" si="12"/>
        <v>0</v>
      </c>
      <c r="AB79" s="120"/>
      <c r="AC79" s="335">
        <f t="shared" si="13"/>
        <v>0</v>
      </c>
      <c r="AD79" s="14"/>
      <c r="AE79" s="15"/>
      <c r="AF79" s="31">
        <f t="shared" si="104"/>
        <v>0</v>
      </c>
      <c r="AG79" s="16">
        <f t="shared" si="14"/>
        <v>0</v>
      </c>
      <c r="AH79" s="120"/>
      <c r="AI79" s="335">
        <f t="shared" si="15"/>
        <v>0</v>
      </c>
      <c r="AJ79" s="14"/>
      <c r="AK79" s="15"/>
      <c r="AL79" s="31">
        <f t="shared" si="105"/>
        <v>0</v>
      </c>
      <c r="AM79" s="16">
        <f t="shared" si="16"/>
        <v>0</v>
      </c>
      <c r="AN79" s="120"/>
      <c r="AO79" s="335">
        <f t="shared" si="17"/>
        <v>0</v>
      </c>
      <c r="AP79" s="14"/>
      <c r="AQ79" s="15"/>
      <c r="AR79" s="31">
        <f t="shared" si="113"/>
        <v>0</v>
      </c>
      <c r="AS79" s="16">
        <f t="shared" si="18"/>
        <v>0</v>
      </c>
      <c r="AT79" s="120"/>
      <c r="AU79" s="335">
        <f t="shared" si="19"/>
        <v>0</v>
      </c>
      <c r="AV79" s="14"/>
      <c r="AW79" s="15"/>
      <c r="AX79" s="31">
        <f t="shared" si="103"/>
        <v>0</v>
      </c>
      <c r="AY79" s="16">
        <f t="shared" si="20"/>
        <v>0</v>
      </c>
      <c r="AZ79" s="120"/>
      <c r="BA79" s="335">
        <f t="shared" si="21"/>
        <v>0</v>
      </c>
      <c r="BB79" s="14"/>
      <c r="BC79" s="15"/>
      <c r="BD79" s="31">
        <f t="shared" si="106"/>
        <v>0</v>
      </c>
      <c r="BE79" s="335">
        <f t="shared" si="22"/>
        <v>0</v>
      </c>
      <c r="BF79" s="120"/>
      <c r="BG79" s="335">
        <f t="shared" si="23"/>
        <v>0</v>
      </c>
      <c r="BH79" s="14"/>
      <c r="BI79" s="15"/>
      <c r="BJ79" s="31">
        <f t="shared" si="112"/>
        <v>0</v>
      </c>
      <c r="BK79" s="335">
        <f t="shared" si="24"/>
        <v>0</v>
      </c>
      <c r="BL79" s="120"/>
      <c r="BM79" s="335">
        <f t="shared" si="25"/>
        <v>0</v>
      </c>
      <c r="BN79" s="14"/>
      <c r="BO79" s="15"/>
      <c r="BP79" s="31">
        <f t="shared" si="107"/>
        <v>0</v>
      </c>
      <c r="BQ79" s="16">
        <f t="shared" si="26"/>
        <v>0</v>
      </c>
      <c r="BR79" s="120"/>
      <c r="BS79" s="335">
        <f t="shared" si="27"/>
        <v>0</v>
      </c>
      <c r="BT79" s="14"/>
      <c r="BU79" s="15"/>
      <c r="BV79" s="31">
        <f t="shared" si="110"/>
        <v>0</v>
      </c>
      <c r="BW79" s="335">
        <f t="shared" si="28"/>
        <v>0</v>
      </c>
      <c r="BX79" s="120"/>
      <c r="BY79" s="335">
        <f t="shared" si="29"/>
        <v>0</v>
      </c>
    </row>
    <row r="80" spans="2:77" x14ac:dyDescent="0.25">
      <c r="B80">
        <v>73</v>
      </c>
      <c r="C80" s="33"/>
      <c r="D80" s="33"/>
      <c r="E80" s="33"/>
      <c r="F80" s="14"/>
      <c r="G80" s="15"/>
      <c r="H80" s="31">
        <f t="shared" si="102"/>
        <v>0</v>
      </c>
      <c r="I80" s="16">
        <f t="shared" si="6"/>
        <v>0</v>
      </c>
      <c r="J80" s="120"/>
      <c r="K80" s="335">
        <f t="shared" si="7"/>
        <v>0</v>
      </c>
      <c r="L80" s="14"/>
      <c r="M80" s="15"/>
      <c r="N80" s="31">
        <f t="shared" si="109"/>
        <v>0</v>
      </c>
      <c r="O80" s="16">
        <f t="shared" si="8"/>
        <v>0</v>
      </c>
      <c r="P80" s="120"/>
      <c r="Q80" s="335">
        <f t="shared" si="9"/>
        <v>0</v>
      </c>
      <c r="R80" s="14"/>
      <c r="S80" s="15"/>
      <c r="T80" s="31">
        <f t="shared" si="108"/>
        <v>0</v>
      </c>
      <c r="U80" s="16">
        <f t="shared" si="10"/>
        <v>0</v>
      </c>
      <c r="V80" s="120"/>
      <c r="W80" s="335">
        <f t="shared" si="11"/>
        <v>0</v>
      </c>
      <c r="X80" s="14"/>
      <c r="Y80" s="15"/>
      <c r="Z80" s="31">
        <f t="shared" si="111"/>
        <v>0</v>
      </c>
      <c r="AA80" s="16">
        <f t="shared" si="12"/>
        <v>0</v>
      </c>
      <c r="AB80" s="120"/>
      <c r="AC80" s="335">
        <f t="shared" si="13"/>
        <v>0</v>
      </c>
      <c r="AD80" s="14"/>
      <c r="AE80" s="15"/>
      <c r="AF80" s="31">
        <f t="shared" si="104"/>
        <v>0</v>
      </c>
      <c r="AG80" s="16">
        <f t="shared" si="14"/>
        <v>0</v>
      </c>
      <c r="AH80" s="120"/>
      <c r="AI80" s="335">
        <f t="shared" si="15"/>
        <v>0</v>
      </c>
      <c r="AJ80" s="14"/>
      <c r="AK80" s="15"/>
      <c r="AL80" s="31">
        <f t="shared" si="105"/>
        <v>0</v>
      </c>
      <c r="AM80" s="16">
        <f t="shared" si="16"/>
        <v>0</v>
      </c>
      <c r="AN80" s="120"/>
      <c r="AO80" s="335">
        <f t="shared" si="17"/>
        <v>0</v>
      </c>
      <c r="AP80" s="14"/>
      <c r="AQ80" s="15"/>
      <c r="AR80" s="31">
        <f t="shared" si="113"/>
        <v>0</v>
      </c>
      <c r="AS80" s="16">
        <f t="shared" si="18"/>
        <v>0</v>
      </c>
      <c r="AT80" s="120"/>
      <c r="AU80" s="335">
        <f t="shared" si="19"/>
        <v>0</v>
      </c>
      <c r="AV80" s="14"/>
      <c r="AW80" s="15"/>
      <c r="AX80" s="31">
        <f t="shared" si="103"/>
        <v>0</v>
      </c>
      <c r="AY80" s="16">
        <f t="shared" si="20"/>
        <v>0</v>
      </c>
      <c r="AZ80" s="120"/>
      <c r="BA80" s="335">
        <f t="shared" si="21"/>
        <v>0</v>
      </c>
      <c r="BB80" s="14"/>
      <c r="BC80" s="15"/>
      <c r="BD80" s="31">
        <f t="shared" si="106"/>
        <v>0</v>
      </c>
      <c r="BE80" s="335">
        <f t="shared" si="22"/>
        <v>0</v>
      </c>
      <c r="BF80" s="120"/>
      <c r="BG80" s="335">
        <f t="shared" si="23"/>
        <v>0</v>
      </c>
      <c r="BH80" s="14"/>
      <c r="BI80" s="15"/>
      <c r="BJ80" s="31">
        <f t="shared" si="112"/>
        <v>0</v>
      </c>
      <c r="BK80" s="335">
        <f t="shared" si="24"/>
        <v>0</v>
      </c>
      <c r="BL80" s="120"/>
      <c r="BM80" s="335">
        <f t="shared" si="25"/>
        <v>0</v>
      </c>
      <c r="BN80" s="14"/>
      <c r="BO80" s="15"/>
      <c r="BP80" s="31">
        <f t="shared" si="107"/>
        <v>0</v>
      </c>
      <c r="BQ80" s="16">
        <f t="shared" si="26"/>
        <v>0</v>
      </c>
      <c r="BR80" s="120"/>
      <c r="BS80" s="335">
        <f t="shared" si="27"/>
        <v>0</v>
      </c>
      <c r="BT80" s="14"/>
      <c r="BU80" s="15"/>
      <c r="BV80" s="31">
        <f t="shared" si="110"/>
        <v>0</v>
      </c>
      <c r="BW80" s="335">
        <f t="shared" si="28"/>
        <v>0</v>
      </c>
      <c r="BX80" s="120"/>
      <c r="BY80" s="335">
        <f t="shared" si="29"/>
        <v>0</v>
      </c>
    </row>
    <row r="81" spans="2:77" x14ac:dyDescent="0.25">
      <c r="B81">
        <v>74</v>
      </c>
      <c r="C81" s="33"/>
      <c r="D81" s="33"/>
      <c r="E81" s="33"/>
      <c r="F81" s="14"/>
      <c r="G81" s="15"/>
      <c r="H81" s="31">
        <f t="shared" si="102"/>
        <v>0</v>
      </c>
      <c r="I81" s="16">
        <f t="shared" si="6"/>
        <v>0</v>
      </c>
      <c r="J81" s="120"/>
      <c r="K81" s="335">
        <f t="shared" si="7"/>
        <v>0</v>
      </c>
      <c r="L81" s="14"/>
      <c r="M81" s="15"/>
      <c r="N81" s="31">
        <f t="shared" si="109"/>
        <v>0</v>
      </c>
      <c r="O81" s="16">
        <f t="shared" si="8"/>
        <v>0</v>
      </c>
      <c r="P81" s="120"/>
      <c r="Q81" s="335">
        <f t="shared" si="9"/>
        <v>0</v>
      </c>
      <c r="R81" s="14"/>
      <c r="S81" s="15"/>
      <c r="T81" s="31">
        <f t="shared" si="108"/>
        <v>0</v>
      </c>
      <c r="U81" s="16">
        <f t="shared" si="10"/>
        <v>0</v>
      </c>
      <c r="V81" s="120"/>
      <c r="W81" s="335">
        <f t="shared" si="11"/>
        <v>0</v>
      </c>
      <c r="X81" s="14"/>
      <c r="Y81" s="15"/>
      <c r="Z81" s="31">
        <f t="shared" si="111"/>
        <v>0</v>
      </c>
      <c r="AA81" s="16">
        <f t="shared" si="12"/>
        <v>0</v>
      </c>
      <c r="AB81" s="120"/>
      <c r="AC81" s="335">
        <f t="shared" si="13"/>
        <v>0</v>
      </c>
      <c r="AD81" s="14"/>
      <c r="AE81" s="15"/>
      <c r="AF81" s="31">
        <f t="shared" si="104"/>
        <v>0</v>
      </c>
      <c r="AG81" s="16">
        <f t="shared" si="14"/>
        <v>0</v>
      </c>
      <c r="AH81" s="120"/>
      <c r="AI81" s="335">
        <f t="shared" si="15"/>
        <v>0</v>
      </c>
      <c r="AJ81" s="14"/>
      <c r="AK81" s="15"/>
      <c r="AL81" s="31">
        <f t="shared" si="105"/>
        <v>0</v>
      </c>
      <c r="AM81" s="16">
        <f t="shared" si="16"/>
        <v>0</v>
      </c>
      <c r="AN81" s="120"/>
      <c r="AO81" s="335">
        <f t="shared" si="17"/>
        <v>0</v>
      </c>
      <c r="AP81" s="14"/>
      <c r="AQ81" s="15"/>
      <c r="AR81" s="31">
        <f t="shared" si="113"/>
        <v>0</v>
      </c>
      <c r="AS81" s="16">
        <f t="shared" si="18"/>
        <v>0</v>
      </c>
      <c r="AT81" s="120"/>
      <c r="AU81" s="335">
        <f t="shared" si="19"/>
        <v>0</v>
      </c>
      <c r="AV81" s="14"/>
      <c r="AW81" s="15"/>
      <c r="AX81" s="31">
        <f t="shared" si="103"/>
        <v>0</v>
      </c>
      <c r="AY81" s="16">
        <f t="shared" si="20"/>
        <v>0</v>
      </c>
      <c r="AZ81" s="120"/>
      <c r="BA81" s="335">
        <f t="shared" si="21"/>
        <v>0</v>
      </c>
      <c r="BB81" s="14"/>
      <c r="BC81" s="15"/>
      <c r="BD81" s="31">
        <f t="shared" si="106"/>
        <v>0</v>
      </c>
      <c r="BE81" s="335">
        <f t="shared" si="22"/>
        <v>0</v>
      </c>
      <c r="BF81" s="120"/>
      <c r="BG81" s="335">
        <f t="shared" si="23"/>
        <v>0</v>
      </c>
      <c r="BH81" s="14"/>
      <c r="BI81" s="15"/>
      <c r="BJ81" s="31">
        <f t="shared" si="112"/>
        <v>0</v>
      </c>
      <c r="BK81" s="335">
        <f t="shared" si="24"/>
        <v>0</v>
      </c>
      <c r="BL81" s="120"/>
      <c r="BM81" s="335">
        <f t="shared" si="25"/>
        <v>0</v>
      </c>
      <c r="BN81" s="14"/>
      <c r="BO81" s="15"/>
      <c r="BP81" s="31">
        <f t="shared" si="107"/>
        <v>0</v>
      </c>
      <c r="BQ81" s="16">
        <f t="shared" si="26"/>
        <v>0</v>
      </c>
      <c r="BR81" s="120"/>
      <c r="BS81" s="335">
        <f t="shared" si="27"/>
        <v>0</v>
      </c>
      <c r="BT81" s="14"/>
      <c r="BU81" s="15"/>
      <c r="BV81" s="31">
        <f t="shared" si="110"/>
        <v>0</v>
      </c>
      <c r="BW81" s="335">
        <f t="shared" si="28"/>
        <v>0</v>
      </c>
      <c r="BX81" s="120"/>
      <c r="BY81" s="335">
        <f t="shared" si="29"/>
        <v>0</v>
      </c>
    </row>
    <row r="82" spans="2:77" x14ac:dyDescent="0.25">
      <c r="B82">
        <v>75</v>
      </c>
      <c r="C82" s="33"/>
      <c r="D82" s="33"/>
      <c r="E82" s="33"/>
      <c r="F82" s="14"/>
      <c r="G82" s="15"/>
      <c r="H82" s="31">
        <f t="shared" si="102"/>
        <v>0</v>
      </c>
      <c r="I82" s="16">
        <f t="shared" si="6"/>
        <v>0</v>
      </c>
      <c r="J82" s="120"/>
      <c r="K82" s="335">
        <f t="shared" si="7"/>
        <v>0</v>
      </c>
      <c r="L82" s="14"/>
      <c r="M82" s="15"/>
      <c r="N82" s="31">
        <f t="shared" si="109"/>
        <v>0</v>
      </c>
      <c r="O82" s="16">
        <f t="shared" si="8"/>
        <v>0</v>
      </c>
      <c r="P82" s="120"/>
      <c r="Q82" s="335">
        <f t="shared" si="9"/>
        <v>0</v>
      </c>
      <c r="R82" s="14"/>
      <c r="S82" s="15"/>
      <c r="T82" s="31">
        <f t="shared" si="108"/>
        <v>0</v>
      </c>
      <c r="U82" s="16">
        <f t="shared" si="10"/>
        <v>0</v>
      </c>
      <c r="V82" s="120"/>
      <c r="W82" s="335">
        <f t="shared" si="11"/>
        <v>0</v>
      </c>
      <c r="X82" s="14"/>
      <c r="Y82" s="15"/>
      <c r="Z82" s="31">
        <f t="shared" si="111"/>
        <v>0</v>
      </c>
      <c r="AA82" s="16">
        <f t="shared" si="12"/>
        <v>0</v>
      </c>
      <c r="AB82" s="120"/>
      <c r="AC82" s="335">
        <f t="shared" si="13"/>
        <v>0</v>
      </c>
      <c r="AD82" s="14"/>
      <c r="AE82" s="15"/>
      <c r="AF82" s="31">
        <f t="shared" si="104"/>
        <v>0</v>
      </c>
      <c r="AG82" s="16">
        <f t="shared" si="14"/>
        <v>0</v>
      </c>
      <c r="AH82" s="120"/>
      <c r="AI82" s="335">
        <f t="shared" si="15"/>
        <v>0</v>
      </c>
      <c r="AJ82" s="14"/>
      <c r="AK82" s="15"/>
      <c r="AL82" s="31">
        <f t="shared" si="105"/>
        <v>0</v>
      </c>
      <c r="AM82" s="16">
        <f t="shared" si="16"/>
        <v>0</v>
      </c>
      <c r="AN82" s="120"/>
      <c r="AO82" s="335">
        <f t="shared" si="17"/>
        <v>0</v>
      </c>
      <c r="AP82" s="14"/>
      <c r="AQ82" s="15"/>
      <c r="AR82" s="31">
        <f t="shared" si="113"/>
        <v>0</v>
      </c>
      <c r="AS82" s="16">
        <f t="shared" si="18"/>
        <v>0</v>
      </c>
      <c r="AT82" s="120"/>
      <c r="AU82" s="335">
        <f t="shared" si="19"/>
        <v>0</v>
      </c>
      <c r="AV82" s="14"/>
      <c r="AW82" s="15"/>
      <c r="AX82" s="31">
        <f t="shared" si="103"/>
        <v>0</v>
      </c>
      <c r="AY82" s="16">
        <f t="shared" si="20"/>
        <v>0</v>
      </c>
      <c r="AZ82" s="120"/>
      <c r="BA82" s="335">
        <f t="shared" si="21"/>
        <v>0</v>
      </c>
      <c r="BB82" s="14"/>
      <c r="BC82" s="15"/>
      <c r="BD82" s="31">
        <f t="shared" si="106"/>
        <v>0</v>
      </c>
      <c r="BE82" s="335">
        <f t="shared" si="22"/>
        <v>0</v>
      </c>
      <c r="BF82" s="120"/>
      <c r="BG82" s="335">
        <f t="shared" si="23"/>
        <v>0</v>
      </c>
      <c r="BH82" s="14"/>
      <c r="BI82" s="15"/>
      <c r="BJ82" s="31">
        <f t="shared" si="112"/>
        <v>0</v>
      </c>
      <c r="BK82" s="335">
        <f t="shared" si="24"/>
        <v>0</v>
      </c>
      <c r="BL82" s="120"/>
      <c r="BM82" s="335">
        <f t="shared" si="25"/>
        <v>0</v>
      </c>
      <c r="BN82" s="14"/>
      <c r="BO82" s="15"/>
      <c r="BP82" s="31">
        <f t="shared" si="107"/>
        <v>0</v>
      </c>
      <c r="BQ82" s="16">
        <f t="shared" si="26"/>
        <v>0</v>
      </c>
      <c r="BR82" s="120"/>
      <c r="BS82" s="335">
        <f t="shared" si="27"/>
        <v>0</v>
      </c>
      <c r="BT82" s="14"/>
      <c r="BU82" s="15"/>
      <c r="BV82" s="31">
        <f t="shared" si="110"/>
        <v>0</v>
      </c>
      <c r="BW82" s="335">
        <f t="shared" si="28"/>
        <v>0</v>
      </c>
      <c r="BX82" s="120"/>
      <c r="BY82" s="335">
        <f t="shared" si="29"/>
        <v>0</v>
      </c>
    </row>
    <row r="83" spans="2:77" ht="15.75" thickBot="1" x14ac:dyDescent="0.3">
      <c r="B83">
        <v>76</v>
      </c>
      <c r="C83" s="33"/>
      <c r="D83" s="33"/>
      <c r="E83" s="33"/>
      <c r="F83" s="17"/>
      <c r="G83" s="18"/>
      <c r="H83" s="32">
        <f t="shared" si="102"/>
        <v>0</v>
      </c>
      <c r="I83" s="19">
        <f t="shared" si="6"/>
        <v>0</v>
      </c>
      <c r="J83" s="121"/>
      <c r="K83" s="336">
        <f t="shared" si="7"/>
        <v>0</v>
      </c>
      <c r="L83" s="17"/>
      <c r="M83" s="18"/>
      <c r="N83" s="32">
        <f t="shared" si="109"/>
        <v>0</v>
      </c>
      <c r="O83" s="19">
        <f t="shared" si="8"/>
        <v>0</v>
      </c>
      <c r="P83" s="121"/>
      <c r="Q83" s="336">
        <f t="shared" si="9"/>
        <v>0</v>
      </c>
      <c r="R83" s="17"/>
      <c r="S83" s="18"/>
      <c r="T83" s="32">
        <f t="shared" si="108"/>
        <v>0</v>
      </c>
      <c r="U83" s="19">
        <f t="shared" si="10"/>
        <v>0</v>
      </c>
      <c r="V83" s="121"/>
      <c r="W83" s="336">
        <f t="shared" si="11"/>
        <v>0</v>
      </c>
      <c r="X83" s="17"/>
      <c r="Y83" s="18"/>
      <c r="Z83" s="32">
        <f t="shared" si="111"/>
        <v>0</v>
      </c>
      <c r="AA83" s="19">
        <f t="shared" si="12"/>
        <v>0</v>
      </c>
      <c r="AB83" s="121"/>
      <c r="AC83" s="336">
        <f t="shared" si="13"/>
        <v>0</v>
      </c>
      <c r="AD83" s="17"/>
      <c r="AE83" s="18"/>
      <c r="AF83" s="32">
        <f t="shared" si="104"/>
        <v>0</v>
      </c>
      <c r="AG83" s="19">
        <f t="shared" si="14"/>
        <v>0</v>
      </c>
      <c r="AH83" s="121"/>
      <c r="AI83" s="336">
        <f t="shared" si="15"/>
        <v>0</v>
      </c>
      <c r="AJ83" s="17"/>
      <c r="AK83" s="18"/>
      <c r="AL83" s="32">
        <f t="shared" si="105"/>
        <v>0</v>
      </c>
      <c r="AM83" s="19">
        <f t="shared" si="16"/>
        <v>0</v>
      </c>
      <c r="AN83" s="121"/>
      <c r="AO83" s="336">
        <f t="shared" si="17"/>
        <v>0</v>
      </c>
      <c r="AP83" s="17"/>
      <c r="AQ83" s="18"/>
      <c r="AR83" s="32">
        <f t="shared" si="113"/>
        <v>0</v>
      </c>
      <c r="AS83" s="19">
        <f t="shared" si="18"/>
        <v>0</v>
      </c>
      <c r="AT83" s="121"/>
      <c r="AU83" s="336">
        <f t="shared" si="19"/>
        <v>0</v>
      </c>
      <c r="AV83" s="17"/>
      <c r="AW83" s="18"/>
      <c r="AX83" s="32">
        <f t="shared" si="103"/>
        <v>0</v>
      </c>
      <c r="AY83" s="19">
        <f t="shared" si="20"/>
        <v>0</v>
      </c>
      <c r="AZ83" s="121"/>
      <c r="BA83" s="336">
        <f t="shared" si="21"/>
        <v>0</v>
      </c>
      <c r="BB83" s="17"/>
      <c r="BC83" s="18"/>
      <c r="BD83" s="32">
        <f t="shared" si="106"/>
        <v>0</v>
      </c>
      <c r="BE83" s="336">
        <f t="shared" si="22"/>
        <v>0</v>
      </c>
      <c r="BF83" s="121"/>
      <c r="BG83" s="336">
        <f t="shared" si="23"/>
        <v>0</v>
      </c>
      <c r="BH83" s="17"/>
      <c r="BI83" s="18"/>
      <c r="BJ83" s="32">
        <f t="shared" si="112"/>
        <v>0</v>
      </c>
      <c r="BK83" s="336">
        <f t="shared" si="24"/>
        <v>0</v>
      </c>
      <c r="BL83" s="121"/>
      <c r="BM83" s="336">
        <f t="shared" si="25"/>
        <v>0</v>
      </c>
      <c r="BN83" s="17"/>
      <c r="BO83" s="18"/>
      <c r="BP83" s="32">
        <f t="shared" si="107"/>
        <v>0</v>
      </c>
      <c r="BQ83" s="19">
        <f t="shared" si="26"/>
        <v>0</v>
      </c>
      <c r="BR83" s="121"/>
      <c r="BS83" s="336">
        <f t="shared" si="27"/>
        <v>0</v>
      </c>
      <c r="BT83" s="17"/>
      <c r="BU83" s="18"/>
      <c r="BV83" s="32">
        <f t="shared" si="110"/>
        <v>0</v>
      </c>
      <c r="BW83" s="336">
        <f t="shared" si="28"/>
        <v>0</v>
      </c>
      <c r="BX83" s="121"/>
      <c r="BY83" s="336">
        <f t="shared" si="29"/>
        <v>0</v>
      </c>
    </row>
    <row r="85" spans="2:77" s="12" customFormat="1" x14ac:dyDescent="0.25">
      <c r="C85" s="12" t="s">
        <v>197</v>
      </c>
      <c r="G85" s="45"/>
    </row>
    <row r="86" spans="2:77" x14ac:dyDescent="0.25">
      <c r="E86" t="s">
        <v>579</v>
      </c>
      <c r="F86" s="10"/>
      <c r="L86" s="300"/>
      <c r="R86" s="300"/>
      <c r="X86" s="300"/>
      <c r="AD86" s="300"/>
      <c r="AJ86" s="300"/>
      <c r="AP86" s="300"/>
      <c r="AV86" s="300"/>
      <c r="BB86" s="300"/>
      <c r="BH86" s="300"/>
      <c r="BN86" s="300"/>
      <c r="BT86" s="300"/>
    </row>
    <row r="87" spans="2:77" x14ac:dyDescent="0.25">
      <c r="E87" t="s">
        <v>196</v>
      </c>
      <c r="F87" s="46" t="e">
        <f>F86/$F$3</f>
        <v>#DIV/0!</v>
      </c>
      <c r="L87" s="46" t="e">
        <f t="shared" ref="L87" si="114">L86/$F$3</f>
        <v>#DIV/0!</v>
      </c>
      <c r="R87" s="46" t="e">
        <f t="shared" ref="R87" si="115">R86/$F$3</f>
        <v>#DIV/0!</v>
      </c>
      <c r="X87" s="46" t="e">
        <f t="shared" ref="X87" si="116">X86/$F$3</f>
        <v>#DIV/0!</v>
      </c>
      <c r="AD87" s="46" t="e">
        <f t="shared" ref="AD87" si="117">AD86/$F$3</f>
        <v>#DIV/0!</v>
      </c>
      <c r="AJ87" s="46" t="e">
        <f t="shared" ref="AJ87" si="118">AJ86/$F$3</f>
        <v>#DIV/0!</v>
      </c>
      <c r="AP87" s="46" t="e">
        <f>AP86/$G$3</f>
        <v>#DIV/0!</v>
      </c>
      <c r="AV87" s="46" t="e">
        <f>AV86/$G$3</f>
        <v>#DIV/0!</v>
      </c>
      <c r="BB87" s="46" t="e">
        <f>BB86/$G$3</f>
        <v>#DIV/0!</v>
      </c>
      <c r="BH87" s="46" t="e">
        <f>BH86/$G$3</f>
        <v>#DIV/0!</v>
      </c>
      <c r="BN87" s="46" t="e">
        <f>BN86/$G$3</f>
        <v>#DIV/0!</v>
      </c>
      <c r="BT87" s="46" t="e">
        <f>BT86/$G$3</f>
        <v>#DIV/0!</v>
      </c>
    </row>
  </sheetData>
  <sheetProtection formatCells="0" formatColumns="0"/>
  <protectedRanges>
    <protectedRange sqref="F3:G3" name="Диапазон3"/>
    <protectedRange sqref="F86 L86 R86 X86 AD86 AJ86 AP86 AV86 BB86 BH86 BN86 BT86" name="Диапазон2"/>
    <protectedRange sqref="J7:J83 L7:M83 P7:P83 R7:S83 V7:V83 X7:Y83 AB7:AB83 AD7:AE83 AH7:AH83 AJ7:AK83 AN7:AN83 AT30:AT83 AV30:AW83 AZ30:AZ83 BB7:BC83 BF30:BF83 BH7:BI83 BL30:BL83 BN7:BO83 BR30:BR83 BT30:BU83 BX7:BX83 AP30:AQ83 C30:G83 C7:C29 F7:G29 AQ7:AQ29 AW7:AW29 BU7:BU29" name="Диапазон1"/>
    <protectedRange sqref="D7:D29" name="Диапазон1_1"/>
    <protectedRange sqref="E7:E29" name="Диапазон1_2"/>
  </protectedRanges>
  <mergeCells count="12">
    <mergeCell ref="BT4:BY4"/>
    <mergeCell ref="F4:K4"/>
    <mergeCell ref="L4:Q4"/>
    <mergeCell ref="R4:W4"/>
    <mergeCell ref="X4:AC4"/>
    <mergeCell ref="AD4:AI4"/>
    <mergeCell ref="AJ4:AO4"/>
    <mergeCell ref="AP4:AU4"/>
    <mergeCell ref="AV4:BA4"/>
    <mergeCell ref="BB4:BG4"/>
    <mergeCell ref="BH4:BM4"/>
    <mergeCell ref="BN4:BS4"/>
  </mergeCells>
  <pageMargins left="0.7" right="0.7" top="0.75" bottom="0.75" header="0.3" footer="0.3"/>
  <pageSetup paperSize="9" orientation="portrait" horizontalDpi="180" verticalDpi="18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67"/>
  <sheetViews>
    <sheetView workbookViewId="0">
      <pane xSplit="5" ySplit="6" topLeftCell="BN7" activePane="bottomRight" state="frozen"/>
      <selection activeCell="G23" sqref="G23"/>
      <selection pane="topRight" activeCell="G23" sqref="G23"/>
      <selection pane="bottomLeft" activeCell="G23" sqref="G23"/>
      <selection pane="bottomRight" activeCell="BV1" sqref="BV1"/>
    </sheetView>
  </sheetViews>
  <sheetFormatPr defaultRowHeight="15" x14ac:dyDescent="0.25"/>
  <cols>
    <col min="1" max="1" width="13.85546875" bestFit="1" customWidth="1"/>
    <col min="3" max="3" width="29.42578125" customWidth="1"/>
    <col min="4" max="4" width="21.85546875" bestFit="1" customWidth="1"/>
    <col min="5" max="5" width="15.7109375" customWidth="1"/>
    <col min="6" max="6" width="9.5703125" customWidth="1"/>
    <col min="7" max="8" width="10.5703125" customWidth="1"/>
    <col min="9" max="9" width="13.7109375" bestFit="1" customWidth="1"/>
    <col min="10" max="10" width="9.85546875" bestFit="1" customWidth="1"/>
    <col min="11" max="11" width="16.28515625" bestFit="1" customWidth="1"/>
    <col min="12" max="12" width="9.7109375" customWidth="1"/>
    <col min="13" max="13" width="9.85546875" customWidth="1"/>
    <col min="14" max="14" width="9.28515625" customWidth="1"/>
    <col min="15" max="15" width="13.7109375" bestFit="1" customWidth="1"/>
    <col min="16" max="16" width="9.85546875" bestFit="1" customWidth="1"/>
    <col min="17" max="17" width="16.28515625" bestFit="1" customWidth="1"/>
    <col min="18" max="18" width="11.28515625" customWidth="1"/>
    <col min="19" max="19" width="8.5703125" bestFit="1" customWidth="1"/>
    <col min="20" max="20" width="7.140625" customWidth="1"/>
    <col min="21" max="21" width="13.7109375" bestFit="1" customWidth="1"/>
    <col min="22" max="22" width="9.85546875" bestFit="1" customWidth="1"/>
    <col min="23" max="23" width="16.28515625" bestFit="1" customWidth="1"/>
    <col min="24" max="24" width="12.140625" customWidth="1"/>
    <col min="25" max="25" width="9.42578125" customWidth="1"/>
    <col min="26" max="26" width="7.140625" customWidth="1"/>
    <col min="27" max="27" width="13.7109375" bestFit="1" customWidth="1"/>
    <col min="28" max="28" width="9.85546875" bestFit="1" customWidth="1"/>
    <col min="29" max="29" width="16.28515625" bestFit="1" customWidth="1"/>
    <col min="30" max="31" width="10.85546875" customWidth="1"/>
    <col min="32" max="32" width="7.140625" customWidth="1"/>
    <col min="33" max="33" width="13.7109375" bestFit="1" customWidth="1"/>
    <col min="34" max="34" width="9.85546875" bestFit="1" customWidth="1"/>
    <col min="35" max="35" width="16.28515625" bestFit="1" customWidth="1"/>
    <col min="36" max="36" width="10.7109375" customWidth="1"/>
    <col min="37" max="37" width="11.28515625" customWidth="1"/>
    <col min="38" max="38" width="7.140625" customWidth="1"/>
    <col min="39" max="39" width="13.7109375" bestFit="1" customWidth="1"/>
    <col min="40" max="40" width="9.85546875" bestFit="1" customWidth="1"/>
    <col min="41" max="41" width="16.28515625" bestFit="1" customWidth="1"/>
    <col min="42" max="42" width="12.42578125" customWidth="1"/>
    <col min="43" max="43" width="10.28515625" customWidth="1"/>
    <col min="44" max="44" width="7.140625" customWidth="1"/>
    <col min="45" max="45" width="13.7109375" bestFit="1" customWidth="1"/>
    <col min="46" max="46" width="9.85546875" bestFit="1" customWidth="1"/>
    <col min="47" max="47" width="16.28515625" bestFit="1" customWidth="1"/>
    <col min="48" max="48" width="11.28515625" customWidth="1"/>
    <col min="49" max="49" width="9.28515625" customWidth="1"/>
    <col min="50" max="50" width="7.140625" customWidth="1"/>
    <col min="51" max="51" width="13.7109375" bestFit="1" customWidth="1"/>
    <col min="52" max="52" width="9.85546875" bestFit="1" customWidth="1"/>
    <col min="53" max="53" width="16.28515625" bestFit="1" customWidth="1"/>
    <col min="54" max="54" width="10.28515625" customWidth="1"/>
    <col min="55" max="55" width="10.140625" customWidth="1"/>
    <col min="56" max="56" width="7.140625" customWidth="1"/>
    <col min="57" max="57" width="13.7109375" bestFit="1" customWidth="1"/>
    <col min="58" max="58" width="9.85546875" bestFit="1" customWidth="1"/>
    <col min="59" max="59" width="16.28515625" bestFit="1" customWidth="1"/>
    <col min="60" max="60" width="11.42578125" customWidth="1"/>
    <col min="61" max="61" width="10.140625" customWidth="1"/>
    <col min="62" max="62" width="7.140625" customWidth="1"/>
    <col min="63" max="63" width="13.7109375" bestFit="1" customWidth="1"/>
    <col min="64" max="64" width="9.85546875" bestFit="1" customWidth="1"/>
    <col min="65" max="65" width="16.28515625" bestFit="1" customWidth="1"/>
    <col min="66" max="66" width="9.28515625" customWidth="1"/>
    <col min="67" max="67" width="8.42578125" customWidth="1"/>
    <col min="68" max="68" width="8.28515625" bestFit="1" customWidth="1"/>
    <col min="69" max="69" width="13.7109375" bestFit="1" customWidth="1"/>
    <col min="70" max="70" width="9.85546875" bestFit="1" customWidth="1"/>
    <col min="71" max="71" width="16.28515625" bestFit="1" customWidth="1"/>
    <col min="72" max="72" width="10.5703125" customWidth="1"/>
    <col min="73" max="73" width="12.42578125" customWidth="1"/>
    <col min="74" max="74" width="8.28515625" bestFit="1" customWidth="1"/>
    <col min="75" max="75" width="13.7109375" bestFit="1" customWidth="1"/>
    <col min="76" max="76" width="9.85546875" bestFit="1" customWidth="1"/>
    <col min="77" max="77" width="16.28515625" bestFit="1" customWidth="1"/>
  </cols>
  <sheetData>
    <row r="1" spans="1:77" s="440" customFormat="1" ht="15.75" thickBot="1" x14ac:dyDescent="0.3">
      <c r="A1" s="439"/>
      <c r="D1" s="441" t="s">
        <v>649</v>
      </c>
      <c r="E1" s="441"/>
      <c r="F1" s="442">
        <f>'Бюджет 2015'!G9</f>
        <v>0</v>
      </c>
      <c r="K1" s="443" t="s">
        <v>60</v>
      </c>
      <c r="L1" s="442">
        <f>'Бюджет 2015'!J9</f>
        <v>0</v>
      </c>
      <c r="R1" s="442">
        <f>'Бюджет 2015'!M9</f>
        <v>0</v>
      </c>
      <c r="X1" s="442">
        <f>'Бюджет 2015'!P9</f>
        <v>0</v>
      </c>
      <c r="AD1" s="442">
        <f>'Бюджет 2015'!S9</f>
        <v>0</v>
      </c>
      <c r="AJ1" s="442">
        <f>'Бюджет 2015'!V9</f>
        <v>0</v>
      </c>
      <c r="AP1" s="442">
        <f>'Бюджет 2015'!Y9</f>
        <v>0</v>
      </c>
      <c r="AV1" s="442">
        <f>'Бюджет 2015'!AB9</f>
        <v>0</v>
      </c>
      <c r="BB1" s="442">
        <f>'Бюджет 2015'!AE9</f>
        <v>0</v>
      </c>
      <c r="BH1" s="442">
        <f>'Бюджет 2015'!AH9</f>
        <v>0</v>
      </c>
      <c r="BN1" s="442">
        <f>'Бюджет 2015'!AK9</f>
        <v>0</v>
      </c>
      <c r="BT1" s="442">
        <f>'Бюджет 2015'!AN9</f>
        <v>0</v>
      </c>
    </row>
    <row r="2" spans="1:77" ht="15.75" thickBot="1" x14ac:dyDescent="0.3">
      <c r="C2" s="28"/>
      <c r="D2" s="332"/>
      <c r="E2" s="3"/>
      <c r="K2" s="7">
        <f>'ЗП админ персонал'!K2</f>
        <v>0.55320000000000014</v>
      </c>
    </row>
    <row r="3" spans="1:77" ht="15.75" thickBot="1" x14ac:dyDescent="0.3">
      <c r="D3" s="20" t="s">
        <v>64</v>
      </c>
      <c r="E3" s="20"/>
      <c r="F3" s="22">
        <f>'Исходные данные'!C3</f>
        <v>0</v>
      </c>
      <c r="G3" s="22">
        <f>'Исходные данные'!D3</f>
        <v>0</v>
      </c>
    </row>
    <row r="4" spans="1:77" x14ac:dyDescent="0.25">
      <c r="F4" s="493">
        <f>'ЗП админ персонал'!F4:K4</f>
        <v>42005</v>
      </c>
      <c r="G4" s="494"/>
      <c r="H4" s="494"/>
      <c r="I4" s="494"/>
      <c r="J4" s="494"/>
      <c r="K4" s="495"/>
      <c r="L4" s="493">
        <f>'ЗП админ персонал'!L4:Q4</f>
        <v>42036</v>
      </c>
      <c r="M4" s="494"/>
      <c r="N4" s="494"/>
      <c r="O4" s="494"/>
      <c r="P4" s="494"/>
      <c r="Q4" s="495"/>
      <c r="R4" s="493">
        <f>'ЗП админ персонал'!R4:W4</f>
        <v>42064</v>
      </c>
      <c r="S4" s="494"/>
      <c r="T4" s="494"/>
      <c r="U4" s="494"/>
      <c r="V4" s="494"/>
      <c r="W4" s="495"/>
      <c r="X4" s="493">
        <f>'ЗП админ персонал'!X4:AC4</f>
        <v>42095</v>
      </c>
      <c r="Y4" s="494"/>
      <c r="Z4" s="494"/>
      <c r="AA4" s="494"/>
      <c r="AB4" s="494"/>
      <c r="AC4" s="495"/>
      <c r="AD4" s="493">
        <f>'ЗП админ персонал'!AD4:AI4</f>
        <v>42125</v>
      </c>
      <c r="AE4" s="494"/>
      <c r="AF4" s="494"/>
      <c r="AG4" s="494"/>
      <c r="AH4" s="494"/>
      <c r="AI4" s="495"/>
      <c r="AJ4" s="493">
        <f>'ЗП админ персонал'!AJ4:AO4</f>
        <v>42156</v>
      </c>
      <c r="AK4" s="494"/>
      <c r="AL4" s="494"/>
      <c r="AM4" s="494"/>
      <c r="AN4" s="494"/>
      <c r="AO4" s="495"/>
      <c r="AP4" s="493">
        <f>'ЗП админ персонал'!AP4:AU4</f>
        <v>42186</v>
      </c>
      <c r="AQ4" s="494"/>
      <c r="AR4" s="494"/>
      <c r="AS4" s="494"/>
      <c r="AT4" s="494"/>
      <c r="AU4" s="495"/>
      <c r="AV4" s="493">
        <f>'ЗП админ персонал'!AV4:BA4</f>
        <v>42217</v>
      </c>
      <c r="AW4" s="494"/>
      <c r="AX4" s="494"/>
      <c r="AY4" s="494"/>
      <c r="AZ4" s="494"/>
      <c r="BA4" s="495"/>
      <c r="BB4" s="493">
        <f>'ЗП админ персонал'!BB4:BG4</f>
        <v>42248</v>
      </c>
      <c r="BC4" s="494"/>
      <c r="BD4" s="494"/>
      <c r="BE4" s="494"/>
      <c r="BF4" s="494"/>
      <c r="BG4" s="495"/>
      <c r="BH4" s="493">
        <f>'ЗП админ персонал'!BH4:BM4</f>
        <v>42278</v>
      </c>
      <c r="BI4" s="494"/>
      <c r="BJ4" s="494"/>
      <c r="BK4" s="494"/>
      <c r="BL4" s="494"/>
      <c r="BM4" s="495"/>
      <c r="BN4" s="493">
        <f>'ЗП админ персонал'!BN4:BS4</f>
        <v>42309</v>
      </c>
      <c r="BO4" s="494"/>
      <c r="BP4" s="494"/>
      <c r="BQ4" s="494"/>
      <c r="BR4" s="494"/>
      <c r="BS4" s="495"/>
      <c r="BT4" s="493">
        <f>'ЗП админ персонал'!BT4:BY4</f>
        <v>42339</v>
      </c>
      <c r="BU4" s="494"/>
      <c r="BV4" s="494"/>
      <c r="BW4" s="494"/>
      <c r="BX4" s="494"/>
      <c r="BY4" s="495"/>
    </row>
    <row r="5" spans="1:77" ht="15.75" thickBot="1" x14ac:dyDescent="0.3">
      <c r="C5" t="s">
        <v>53</v>
      </c>
      <c r="D5" t="s">
        <v>54</v>
      </c>
      <c r="E5" s="30" t="s">
        <v>67</v>
      </c>
      <c r="F5" s="11" t="s">
        <v>55</v>
      </c>
      <c r="G5" s="12" t="s">
        <v>56</v>
      </c>
      <c r="H5" s="27" t="s">
        <v>66</v>
      </c>
      <c r="I5" s="12" t="s">
        <v>57</v>
      </c>
      <c r="J5" s="12" t="s">
        <v>58</v>
      </c>
      <c r="K5" s="13" t="s">
        <v>59</v>
      </c>
      <c r="L5" s="11" t="s">
        <v>55</v>
      </c>
      <c r="M5" s="12" t="s">
        <v>56</v>
      </c>
      <c r="N5" s="27" t="s">
        <v>66</v>
      </c>
      <c r="O5" s="12" t="s">
        <v>57</v>
      </c>
      <c r="P5" s="12" t="s">
        <v>58</v>
      </c>
      <c r="Q5" s="13" t="s">
        <v>59</v>
      </c>
      <c r="R5" s="11" t="s">
        <v>55</v>
      </c>
      <c r="S5" s="12" t="s">
        <v>56</v>
      </c>
      <c r="T5" s="27" t="s">
        <v>66</v>
      </c>
      <c r="U5" s="12" t="s">
        <v>57</v>
      </c>
      <c r="V5" s="12" t="s">
        <v>58</v>
      </c>
      <c r="W5" s="13" t="s">
        <v>59</v>
      </c>
      <c r="X5" s="11" t="s">
        <v>55</v>
      </c>
      <c r="Y5" s="12" t="s">
        <v>56</v>
      </c>
      <c r="Z5" s="27" t="s">
        <v>66</v>
      </c>
      <c r="AA5" s="12" t="s">
        <v>57</v>
      </c>
      <c r="AB5" s="12" t="s">
        <v>58</v>
      </c>
      <c r="AC5" s="13" t="s">
        <v>59</v>
      </c>
      <c r="AD5" s="11" t="s">
        <v>55</v>
      </c>
      <c r="AE5" s="12" t="s">
        <v>56</v>
      </c>
      <c r="AF5" s="27" t="s">
        <v>66</v>
      </c>
      <c r="AG5" s="12" t="s">
        <v>57</v>
      </c>
      <c r="AH5" s="12" t="s">
        <v>58</v>
      </c>
      <c r="AI5" s="13" t="s">
        <v>59</v>
      </c>
      <c r="AJ5" s="11" t="s">
        <v>55</v>
      </c>
      <c r="AK5" s="12" t="s">
        <v>56</v>
      </c>
      <c r="AL5" s="27" t="s">
        <v>66</v>
      </c>
      <c r="AM5" s="12" t="s">
        <v>57</v>
      </c>
      <c r="AN5" s="12" t="s">
        <v>58</v>
      </c>
      <c r="AO5" s="13" t="s">
        <v>59</v>
      </c>
      <c r="AP5" s="11" t="s">
        <v>55</v>
      </c>
      <c r="AQ5" s="12" t="s">
        <v>56</v>
      </c>
      <c r="AR5" s="27" t="s">
        <v>66</v>
      </c>
      <c r="AS5" s="12" t="s">
        <v>57</v>
      </c>
      <c r="AT5" s="12" t="s">
        <v>58</v>
      </c>
      <c r="AU5" s="13" t="s">
        <v>59</v>
      </c>
      <c r="AV5" s="11" t="s">
        <v>55</v>
      </c>
      <c r="AW5" s="12" t="s">
        <v>56</v>
      </c>
      <c r="AX5" s="27" t="s">
        <v>66</v>
      </c>
      <c r="AY5" s="12" t="s">
        <v>57</v>
      </c>
      <c r="AZ5" s="12" t="s">
        <v>58</v>
      </c>
      <c r="BA5" s="13" t="s">
        <v>59</v>
      </c>
      <c r="BB5" s="11" t="s">
        <v>55</v>
      </c>
      <c r="BC5" s="12" t="s">
        <v>56</v>
      </c>
      <c r="BD5" s="27" t="s">
        <v>66</v>
      </c>
      <c r="BE5" s="12" t="s">
        <v>57</v>
      </c>
      <c r="BF5" s="12" t="s">
        <v>58</v>
      </c>
      <c r="BG5" s="13" t="s">
        <v>59</v>
      </c>
      <c r="BH5" s="11" t="s">
        <v>55</v>
      </c>
      <c r="BI5" s="12" t="s">
        <v>56</v>
      </c>
      <c r="BJ5" s="27" t="s">
        <v>66</v>
      </c>
      <c r="BK5" s="12" t="s">
        <v>57</v>
      </c>
      <c r="BL5" s="12" t="s">
        <v>58</v>
      </c>
      <c r="BM5" s="13" t="s">
        <v>59</v>
      </c>
      <c r="BN5" s="11" t="s">
        <v>55</v>
      </c>
      <c r="BO5" s="12" t="s">
        <v>56</v>
      </c>
      <c r="BP5" s="27" t="s">
        <v>66</v>
      </c>
      <c r="BQ5" s="12" t="s">
        <v>57</v>
      </c>
      <c r="BR5" s="12" t="s">
        <v>58</v>
      </c>
      <c r="BS5" s="13" t="s">
        <v>59</v>
      </c>
      <c r="BT5" s="11" t="s">
        <v>55</v>
      </c>
      <c r="BU5" s="12" t="s">
        <v>56</v>
      </c>
      <c r="BV5" s="27" t="s">
        <v>66</v>
      </c>
      <c r="BW5" s="12" t="s">
        <v>57</v>
      </c>
      <c r="BX5" s="12" t="s">
        <v>58</v>
      </c>
      <c r="BY5" s="13" t="s">
        <v>59</v>
      </c>
    </row>
    <row r="6" spans="1:77" ht="15.75" thickBot="1" x14ac:dyDescent="0.3">
      <c r="A6" t="s">
        <v>195</v>
      </c>
      <c r="B6" t="s">
        <v>61</v>
      </c>
      <c r="D6" s="9" t="s">
        <v>62</v>
      </c>
      <c r="E6" s="9"/>
      <c r="F6" s="23" t="e">
        <f>SUM(F7:F63)/$F$3</f>
        <v>#DIV/0!</v>
      </c>
      <c r="G6" s="24" t="e">
        <f>SUM(G7:G63)/$F$3</f>
        <v>#DIV/0!</v>
      </c>
      <c r="H6" s="24" t="e">
        <f>SUM(H7:H63)/$F$3</f>
        <v>#DIV/0!</v>
      </c>
      <c r="I6" s="24"/>
      <c r="J6" s="25"/>
      <c r="K6" s="26" t="e">
        <f>SUM(K7:K63)/$F$3</f>
        <v>#DIV/0!</v>
      </c>
      <c r="L6" s="23" t="e">
        <f>SUM(L7:L63)/$F$3</f>
        <v>#DIV/0!</v>
      </c>
      <c r="M6" s="24" t="e">
        <f>SUM(M7:M63)/$F$3</f>
        <v>#DIV/0!</v>
      </c>
      <c r="N6" s="24" t="e">
        <f>SUM(N7:N63)/$F$3</f>
        <v>#DIV/0!</v>
      </c>
      <c r="O6" s="24"/>
      <c r="P6" s="25"/>
      <c r="Q6" s="26" t="e">
        <f>SUM(Q7:Q63)/$F$3</f>
        <v>#DIV/0!</v>
      </c>
      <c r="R6" s="23" t="e">
        <f>SUM(R7:R63)/$F$3</f>
        <v>#DIV/0!</v>
      </c>
      <c r="S6" s="24" t="e">
        <f>SUM(S7:S63)/$F$3</f>
        <v>#DIV/0!</v>
      </c>
      <c r="T6" s="24" t="e">
        <f>SUM(T7:T63)/$F$3</f>
        <v>#DIV/0!</v>
      </c>
      <c r="U6" s="24"/>
      <c r="V6" s="25"/>
      <c r="W6" s="26" t="e">
        <f>SUM(W7:W63)/$F$3</f>
        <v>#DIV/0!</v>
      </c>
      <c r="X6" s="23" t="e">
        <f>SUM(X7:X63)/$F$3</f>
        <v>#DIV/0!</v>
      </c>
      <c r="Y6" s="24" t="e">
        <f>SUM(Y7:Y63)/$F$3</f>
        <v>#DIV/0!</v>
      </c>
      <c r="Z6" s="24" t="e">
        <f>SUM(Z7:Z63)/$F$3</f>
        <v>#DIV/0!</v>
      </c>
      <c r="AA6" s="24"/>
      <c r="AB6" s="25"/>
      <c r="AC6" s="26" t="e">
        <f>SUM(AC7:AC63)/$F$3</f>
        <v>#DIV/0!</v>
      </c>
      <c r="AD6" s="23" t="e">
        <f>SUM(AD7:AD63)/$F$3</f>
        <v>#DIV/0!</v>
      </c>
      <c r="AE6" s="24" t="e">
        <f>SUM(AE7:AE63)/$F$3</f>
        <v>#DIV/0!</v>
      </c>
      <c r="AF6" s="24" t="e">
        <f>SUM(AF7:AF63)/$F$3</f>
        <v>#DIV/0!</v>
      </c>
      <c r="AG6" s="24"/>
      <c r="AH6" s="25"/>
      <c r="AI6" s="26" t="e">
        <f>SUM(AI7:AI63)/$F$3</f>
        <v>#DIV/0!</v>
      </c>
      <c r="AJ6" s="23" t="e">
        <f>SUM(AJ7:AJ63)/$F$3</f>
        <v>#DIV/0!</v>
      </c>
      <c r="AK6" s="24" t="e">
        <f>SUM(AK7:AK63)/$F$3</f>
        <v>#DIV/0!</v>
      </c>
      <c r="AL6" s="24" t="e">
        <f>SUM(AL7:AL63)/$F$3</f>
        <v>#DIV/0!</v>
      </c>
      <c r="AM6" s="24"/>
      <c r="AN6" s="25"/>
      <c r="AO6" s="26" t="e">
        <f>SUM(AO7:AO63)/$F$3</f>
        <v>#DIV/0!</v>
      </c>
      <c r="AP6" s="23" t="e">
        <f>SUM(AP7:AP63)/$G$3</f>
        <v>#DIV/0!</v>
      </c>
      <c r="AQ6" s="24" t="e">
        <f>SUM(AQ7:AQ63)/$G$3</f>
        <v>#DIV/0!</v>
      </c>
      <c r="AR6" s="24" t="e">
        <f>SUM(AR7:AR63)/$G$3</f>
        <v>#DIV/0!</v>
      </c>
      <c r="AS6" s="24"/>
      <c r="AT6" s="25"/>
      <c r="AU6" s="26" t="e">
        <f>SUM(AU7:AU63)/$G$3</f>
        <v>#DIV/0!</v>
      </c>
      <c r="AV6" s="23" t="e">
        <f>SUM(AV7:AV63)/$G$3</f>
        <v>#DIV/0!</v>
      </c>
      <c r="AW6" s="24" t="e">
        <f>SUM(AW7:AW63)/$G$3</f>
        <v>#DIV/0!</v>
      </c>
      <c r="AX6" s="24" t="e">
        <f>SUM(AX7:AX63)/$G$3</f>
        <v>#DIV/0!</v>
      </c>
      <c r="AY6" s="24"/>
      <c r="AZ6" s="25"/>
      <c r="BA6" s="26" t="e">
        <f>SUM(BA7:BA63)/$G$3</f>
        <v>#DIV/0!</v>
      </c>
      <c r="BB6" s="23" t="e">
        <f>SUM(BB7:BB63)/$G$3</f>
        <v>#DIV/0!</v>
      </c>
      <c r="BC6" s="24" t="e">
        <f>SUM(BC7:BC63)/$G$3</f>
        <v>#DIV/0!</v>
      </c>
      <c r="BD6" s="24" t="e">
        <f>SUM(BD7:BD63)/$G$3</f>
        <v>#DIV/0!</v>
      </c>
      <c r="BE6" s="24"/>
      <c r="BF6" s="25"/>
      <c r="BG6" s="26" t="e">
        <f>SUM(BG7:BG63)/$G$3</f>
        <v>#DIV/0!</v>
      </c>
      <c r="BH6" s="23" t="e">
        <f>SUM(BH7:BH63)/$G$3</f>
        <v>#DIV/0!</v>
      </c>
      <c r="BI6" s="24" t="e">
        <f>SUM(BI7:BI63)/$G$3</f>
        <v>#DIV/0!</v>
      </c>
      <c r="BJ6" s="24" t="e">
        <f>SUM(BJ7:BJ63)/$G$3</f>
        <v>#DIV/0!</v>
      </c>
      <c r="BK6" s="24"/>
      <c r="BL6" s="25"/>
      <c r="BM6" s="26" t="e">
        <f>SUM(BM7:BM63)/$G$3</f>
        <v>#DIV/0!</v>
      </c>
      <c r="BN6" s="23" t="e">
        <f>SUM(BN7:BN63)/$G$3</f>
        <v>#DIV/0!</v>
      </c>
      <c r="BO6" s="24" t="e">
        <f>SUM(BO7:BO63)/$G$3</f>
        <v>#DIV/0!</v>
      </c>
      <c r="BP6" s="24" t="e">
        <f>SUM(BP7:BP63)/$G$3</f>
        <v>#DIV/0!</v>
      </c>
      <c r="BQ6" s="24"/>
      <c r="BR6" s="25"/>
      <c r="BS6" s="26" t="e">
        <f>SUM(BS7:BS63)/$G$3</f>
        <v>#DIV/0!</v>
      </c>
      <c r="BT6" s="23" t="e">
        <f>SUM(BT7:BT63)/$G$3</f>
        <v>#DIV/0!</v>
      </c>
      <c r="BU6" s="24" t="e">
        <f>SUM(BU7:BU63)/$G$3</f>
        <v>#DIV/0!</v>
      </c>
      <c r="BV6" s="24" t="e">
        <f>SUM(BV7:BV63)/$G$3</f>
        <v>#DIV/0!</v>
      </c>
      <c r="BW6" s="24"/>
      <c r="BX6" s="25"/>
      <c r="BY6" s="26" t="e">
        <f>SUM(BY7:BY63)/$G$3</f>
        <v>#DIV/0!</v>
      </c>
    </row>
    <row r="7" spans="1:77" x14ac:dyDescent="0.25">
      <c r="B7">
        <v>1</v>
      </c>
      <c r="C7" s="33"/>
      <c r="D7" s="33"/>
      <c r="E7" s="33"/>
      <c r="F7" s="14"/>
      <c r="G7" s="15"/>
      <c r="H7" s="31">
        <f>IF($E7=5,5%*F7,IF($E7=10,10%*F7,IF($E7=15,15%*F7,0)))</f>
        <v>0</v>
      </c>
      <c r="I7" s="337">
        <f t="shared" ref="I7:I63" si="0">F7+G7</f>
        <v>0</v>
      </c>
      <c r="J7" s="120"/>
      <c r="K7" s="335">
        <f t="shared" ref="K7:K63" si="1">J7*$K$2</f>
        <v>0</v>
      </c>
      <c r="L7" s="14"/>
      <c r="M7" s="302"/>
      <c r="N7" s="31">
        <f t="shared" ref="N7:N63" si="2">IF($E7=5,5%*L7,IF($E7=10,10%*L7,IF($E7=15,15%*L7,0)))</f>
        <v>0</v>
      </c>
      <c r="O7" s="337">
        <f t="shared" ref="O7:O63" si="3">L7+M7</f>
        <v>0</v>
      </c>
      <c r="P7" s="120"/>
      <c r="Q7" s="335">
        <f t="shared" ref="Q7:BY38" si="4">P7*$K$2</f>
        <v>0</v>
      </c>
      <c r="R7" s="14"/>
      <c r="S7" s="302"/>
      <c r="T7" s="31">
        <f t="shared" ref="T7:T63" si="5">IF($E7=5,5%*R7,IF($E7=10,10%*R7,IF($E7=15,15%*R7,0)))</f>
        <v>0</v>
      </c>
      <c r="U7" s="337">
        <f t="shared" ref="U7:U63" si="6">R7+S7</f>
        <v>0</v>
      </c>
      <c r="V7" s="120"/>
      <c r="W7" s="335">
        <f t="shared" si="4"/>
        <v>0</v>
      </c>
      <c r="X7" s="14"/>
      <c r="Y7" s="302"/>
      <c r="Z7" s="31">
        <f t="shared" ref="Z7:Z63" si="7">IF($E7=5,5%*X7,IF($E7=10,10%*X7,IF($E7=15,15%*X7,0)))</f>
        <v>0</v>
      </c>
      <c r="AA7" s="337">
        <f t="shared" ref="AA7:AA63" si="8">X7+Y7</f>
        <v>0</v>
      </c>
      <c r="AB7" s="120"/>
      <c r="AC7" s="335">
        <f t="shared" si="4"/>
        <v>0</v>
      </c>
      <c r="AD7" s="14"/>
      <c r="AE7" s="302"/>
      <c r="AF7" s="31">
        <f t="shared" ref="AF7:AF63" si="9">IF($E7=5,5%*AD7,IF($E7=10,10%*AD7,IF($E7=15,15%*AD7,0)))</f>
        <v>0</v>
      </c>
      <c r="AG7" s="337">
        <f t="shared" ref="AG7:AG63" si="10">AD7+AE7</f>
        <v>0</v>
      </c>
      <c r="AH7" s="120"/>
      <c r="AI7" s="335">
        <f t="shared" si="4"/>
        <v>0</v>
      </c>
      <c r="AJ7" s="14"/>
      <c r="AK7" s="302"/>
      <c r="AL7" s="31">
        <f t="shared" ref="AL7:AL63" si="11">IF($E7=5,5%*AJ7,IF($E7=10,10%*AJ7,IF($E7=15,15%*AJ7,0)))</f>
        <v>0</v>
      </c>
      <c r="AM7" s="337">
        <f t="shared" ref="AM7:AM63" si="12">AJ7+AK7</f>
        <v>0</v>
      </c>
      <c r="AN7" s="120"/>
      <c r="AO7" s="335">
        <f t="shared" si="4"/>
        <v>0</v>
      </c>
      <c r="AP7" s="14"/>
      <c r="AQ7" s="302"/>
      <c r="AR7" s="31">
        <f t="shared" ref="AR7:AR63" si="13">IF($E7=5,5%*AP7,IF($E7=10,10%*AP7,IF($E7=15,15%*AP7,0)))</f>
        <v>0</v>
      </c>
      <c r="AS7" s="337">
        <f t="shared" ref="AS7:AS63" si="14">AP7+AQ7</f>
        <v>0</v>
      </c>
      <c r="AT7" s="120"/>
      <c r="AU7" s="335">
        <f t="shared" si="4"/>
        <v>0</v>
      </c>
      <c r="AV7" s="14"/>
      <c r="AW7" s="302"/>
      <c r="AX7" s="31">
        <f t="shared" ref="AX7:AX63" si="15">IF($E7=5,5%*AV7,IF($E7=10,10%*AV7,IF($E7=15,15%*AV7,0)))</f>
        <v>0</v>
      </c>
      <c r="AY7" s="337">
        <f t="shared" ref="AY7:AY63" si="16">AV7+AW7</f>
        <v>0</v>
      </c>
      <c r="AZ7" s="120"/>
      <c r="BA7" s="335">
        <f t="shared" si="4"/>
        <v>0</v>
      </c>
      <c r="BB7" s="14"/>
      <c r="BC7" s="302"/>
      <c r="BD7" s="31">
        <f t="shared" ref="BD7:BD63" si="17">IF($E7=5,5%*BB7,IF($E7=10,10%*BB7,IF($E7=15,15%*BB7,0)))</f>
        <v>0</v>
      </c>
      <c r="BE7" s="337">
        <f t="shared" ref="BE7:BE63" si="18">BB7+BC7</f>
        <v>0</v>
      </c>
      <c r="BF7" s="120"/>
      <c r="BG7" s="335">
        <f t="shared" si="4"/>
        <v>0</v>
      </c>
      <c r="BH7" s="14"/>
      <c r="BI7" s="302"/>
      <c r="BJ7" s="31">
        <f t="shared" ref="BJ7:BJ63" si="19">IF($E7=5,5%*BH7,IF($E7=10,10%*BH7,IF($E7=15,15%*BH7,0)))</f>
        <v>0</v>
      </c>
      <c r="BK7" s="337">
        <f t="shared" ref="BK7:BK63" si="20">BH7+BI7</f>
        <v>0</v>
      </c>
      <c r="BL7" s="120"/>
      <c r="BM7" s="335">
        <f t="shared" si="4"/>
        <v>0</v>
      </c>
      <c r="BN7" s="14"/>
      <c r="BO7" s="302"/>
      <c r="BP7" s="31">
        <f t="shared" ref="BP7:BP63" si="21">IF($E7=5,5%*BN7,IF($E7=10,10%*BN7,IF($E7=15,15%*BN7,0)))</f>
        <v>0</v>
      </c>
      <c r="BQ7" s="337">
        <f t="shared" ref="BQ7:BQ63" si="22">BN7+BO7</f>
        <v>0</v>
      </c>
      <c r="BR7" s="120"/>
      <c r="BS7" s="335">
        <f t="shared" si="4"/>
        <v>0</v>
      </c>
      <c r="BT7" s="14"/>
      <c r="BU7" s="302"/>
      <c r="BV7" s="31">
        <f t="shared" ref="BV7:BV63" si="23">IF($E7=5,5%*BT7,IF($E7=10,10%*BT7,IF($E7=15,15%*BT7,0)))</f>
        <v>0</v>
      </c>
      <c r="BW7" s="337">
        <f t="shared" ref="BW7:BW63" si="24">BT7+BU7</f>
        <v>0</v>
      </c>
      <c r="BX7" s="120"/>
      <c r="BY7" s="335">
        <f t="shared" si="4"/>
        <v>0</v>
      </c>
    </row>
    <row r="8" spans="1:77" x14ac:dyDescent="0.25">
      <c r="B8">
        <v>2</v>
      </c>
      <c r="C8" s="294"/>
      <c r="D8" s="33"/>
      <c r="E8" s="33"/>
      <c r="F8" s="14"/>
      <c r="G8" s="302"/>
      <c r="H8" s="31">
        <f t="shared" ref="H8:H30" si="25">IF($E8=5,5%*F8,IF($E8=10,10%*F8,IF($E8=15,15%*F8,0)))</f>
        <v>0</v>
      </c>
      <c r="I8" s="337">
        <f t="shared" ref="I8:I30" si="26">F8+G8</f>
        <v>0</v>
      </c>
      <c r="J8" s="120"/>
      <c r="K8" s="335">
        <f t="shared" si="1"/>
        <v>0</v>
      </c>
      <c r="L8" s="14"/>
      <c r="M8" s="302"/>
      <c r="N8" s="31">
        <f t="shared" ref="N8:N35" si="27">IF($E8=5,5%*L8,IF($E8=10,10%*L8,IF($E8=15,15%*L8,0)))</f>
        <v>0</v>
      </c>
      <c r="O8" s="337">
        <f t="shared" ref="O8:O35" si="28">L8+M8</f>
        <v>0</v>
      </c>
      <c r="P8" s="120"/>
      <c r="Q8" s="335">
        <f t="shared" ref="Q8:Q33" si="29">P8*$K$2</f>
        <v>0</v>
      </c>
      <c r="R8" s="14"/>
      <c r="S8" s="302"/>
      <c r="T8" s="31">
        <f t="shared" ref="T8:T15" si="30">IF($E8=5,5%*R8,IF($E8=10,10%*R8,IF($E8=15,15%*R8,0)))</f>
        <v>0</v>
      </c>
      <c r="U8" s="337">
        <f t="shared" ref="U8:U15" si="31">R8+S8</f>
        <v>0</v>
      </c>
      <c r="V8" s="120"/>
      <c r="W8" s="335">
        <f t="shared" si="4"/>
        <v>0</v>
      </c>
      <c r="X8" s="14"/>
      <c r="Y8" s="302"/>
      <c r="Z8" s="31">
        <f t="shared" ref="Z8:Z15" si="32">IF($E8=5,5%*X8,IF($E8=10,10%*X8,IF($E8=15,15%*X8,0)))</f>
        <v>0</v>
      </c>
      <c r="AA8" s="337">
        <f t="shared" ref="AA8:AA15" si="33">X8+Y8</f>
        <v>0</v>
      </c>
      <c r="AB8" s="120"/>
      <c r="AC8" s="335">
        <f t="shared" si="4"/>
        <v>0</v>
      </c>
      <c r="AD8" s="14"/>
      <c r="AE8" s="302"/>
      <c r="AF8" s="31">
        <f t="shared" ref="AF8:AF15" si="34">IF($E8=5,5%*AD8,IF($E8=10,10%*AD8,IF($E8=15,15%*AD8,0)))</f>
        <v>0</v>
      </c>
      <c r="AG8" s="337">
        <f t="shared" ref="AG8:AG15" si="35">AD8+AE8</f>
        <v>0</v>
      </c>
      <c r="AH8" s="120"/>
      <c r="AI8" s="335">
        <f t="shared" si="4"/>
        <v>0</v>
      </c>
      <c r="AJ8" s="14"/>
      <c r="AK8" s="302"/>
      <c r="AL8" s="31">
        <f t="shared" ref="AL8:AL15" si="36">IF($E8=5,5%*AJ8,IF($E8=10,10%*AJ8,IF($E8=15,15%*AJ8,0)))</f>
        <v>0</v>
      </c>
      <c r="AM8" s="337">
        <f t="shared" ref="AM8:AM15" si="37">AJ8+AK8</f>
        <v>0</v>
      </c>
      <c r="AN8" s="120"/>
      <c r="AO8" s="335">
        <f t="shared" si="4"/>
        <v>0</v>
      </c>
      <c r="AP8" s="14"/>
      <c r="AQ8" s="302"/>
      <c r="AR8" s="31">
        <f t="shared" ref="AR8:AR15" si="38">IF($E8=5,5%*AP8,IF($E8=10,10%*AP8,IF($E8=15,15%*AP8,0)))</f>
        <v>0</v>
      </c>
      <c r="AS8" s="337">
        <f t="shared" ref="AS8:AS15" si="39">AP8+AQ8</f>
        <v>0</v>
      </c>
      <c r="AT8" s="120"/>
      <c r="AU8" s="335">
        <f t="shared" ref="AU8:AU30" si="40">AT8*$K$2</f>
        <v>0</v>
      </c>
      <c r="AV8" s="14"/>
      <c r="AW8" s="302"/>
      <c r="AX8" s="31">
        <f t="shared" ref="AX8:AX15" si="41">IF($E8=5,5%*AV8,IF($E8=10,10%*AV8,IF($E8=15,15%*AV8,0)))</f>
        <v>0</v>
      </c>
      <c r="AY8" s="337">
        <f t="shared" ref="AY8:AY15" si="42">AV8+AW8</f>
        <v>0</v>
      </c>
      <c r="AZ8" s="120"/>
      <c r="BA8" s="335">
        <f t="shared" ref="BA8:BA30" si="43">AZ8*$K$2</f>
        <v>0</v>
      </c>
      <c r="BB8" s="14"/>
      <c r="BC8" s="302"/>
      <c r="BD8" s="31">
        <f t="shared" ref="BD8:BD15" si="44">IF($E8=5,5%*BB8,IF($E8=10,10%*BB8,IF($E8=15,15%*BB8,0)))</f>
        <v>0</v>
      </c>
      <c r="BE8" s="337">
        <f t="shared" ref="BE8:BE15" si="45">BB8+BC8</f>
        <v>0</v>
      </c>
      <c r="BF8" s="120"/>
      <c r="BG8" s="335">
        <f t="shared" ref="BG8:BG30" si="46">BF8*$K$2</f>
        <v>0</v>
      </c>
      <c r="BH8" s="14"/>
      <c r="BI8" s="302"/>
      <c r="BJ8" s="31">
        <f t="shared" ref="BJ8:BJ33" si="47">IF($E8=5,5%*BH8,IF($E8=10,10%*BH8,IF($E8=15,15%*BH8,0)))</f>
        <v>0</v>
      </c>
      <c r="BK8" s="337">
        <f t="shared" ref="BK8:BK33" si="48">BH8+BI8</f>
        <v>0</v>
      </c>
      <c r="BL8" s="120"/>
      <c r="BM8" s="335">
        <f t="shared" ref="BM8:BM31" si="49">BL8*$K$2</f>
        <v>0</v>
      </c>
      <c r="BN8" s="14"/>
      <c r="BO8" s="302"/>
      <c r="BP8" s="31">
        <f t="shared" ref="BP8:BP15" si="50">IF($E8=5,5%*BN8,IF($E8=10,10%*BN8,IF($E8=15,15%*BN8,0)))</f>
        <v>0</v>
      </c>
      <c r="BQ8" s="337">
        <f t="shared" ref="BQ8:BQ15" si="51">BN8+BO8</f>
        <v>0</v>
      </c>
      <c r="BR8" s="120"/>
      <c r="BS8" s="335">
        <f t="shared" ref="BS8:BS31" si="52">BR8*$K$2</f>
        <v>0</v>
      </c>
      <c r="BT8" s="14"/>
      <c r="BU8" s="302"/>
      <c r="BV8" s="31">
        <f t="shared" ref="BV8:BV15" si="53">IF($E8=5,5%*BT8,IF($E8=10,10%*BT8,IF($E8=15,15%*BT8,0)))</f>
        <v>0</v>
      </c>
      <c r="BW8" s="337">
        <f t="shared" ref="BW8:BW15" si="54">BT8+BU8</f>
        <v>0</v>
      </c>
      <c r="BX8" s="120"/>
      <c r="BY8" s="335">
        <f t="shared" ref="BY8:BY30" si="55">BX8*$K$2</f>
        <v>0</v>
      </c>
    </row>
    <row r="9" spans="1:77" x14ac:dyDescent="0.25">
      <c r="B9">
        <v>3</v>
      </c>
      <c r="C9" s="294"/>
      <c r="D9" s="33"/>
      <c r="E9" s="33"/>
      <c r="F9" s="14"/>
      <c r="G9" s="302"/>
      <c r="H9" s="31">
        <f t="shared" si="25"/>
        <v>0</v>
      </c>
      <c r="I9" s="337">
        <f t="shared" si="26"/>
        <v>0</v>
      </c>
      <c r="J9" s="120"/>
      <c r="K9" s="335">
        <f t="shared" si="1"/>
        <v>0</v>
      </c>
      <c r="L9" s="14"/>
      <c r="M9" s="302"/>
      <c r="N9" s="31">
        <f t="shared" si="27"/>
        <v>0</v>
      </c>
      <c r="O9" s="337">
        <f t="shared" si="28"/>
        <v>0</v>
      </c>
      <c r="P9" s="120"/>
      <c r="Q9" s="335">
        <f t="shared" si="29"/>
        <v>0</v>
      </c>
      <c r="R9" s="14"/>
      <c r="S9" s="302"/>
      <c r="T9" s="31">
        <f t="shared" si="30"/>
        <v>0</v>
      </c>
      <c r="U9" s="337">
        <f t="shared" si="31"/>
        <v>0</v>
      </c>
      <c r="V9" s="120"/>
      <c r="W9" s="335">
        <f t="shared" si="4"/>
        <v>0</v>
      </c>
      <c r="X9" s="14"/>
      <c r="Y9" s="302"/>
      <c r="Z9" s="31">
        <f t="shared" si="32"/>
        <v>0</v>
      </c>
      <c r="AA9" s="337">
        <f t="shared" si="33"/>
        <v>0</v>
      </c>
      <c r="AB9" s="120"/>
      <c r="AC9" s="335">
        <f t="shared" si="4"/>
        <v>0</v>
      </c>
      <c r="AD9" s="14"/>
      <c r="AE9" s="302"/>
      <c r="AF9" s="31">
        <f t="shared" si="34"/>
        <v>0</v>
      </c>
      <c r="AG9" s="337">
        <f t="shared" si="35"/>
        <v>0</v>
      </c>
      <c r="AH9" s="120"/>
      <c r="AI9" s="335">
        <f t="shared" si="4"/>
        <v>0</v>
      </c>
      <c r="AJ9" s="14"/>
      <c r="AK9" s="302"/>
      <c r="AL9" s="31">
        <f t="shared" si="36"/>
        <v>0</v>
      </c>
      <c r="AM9" s="337">
        <f t="shared" si="37"/>
        <v>0</v>
      </c>
      <c r="AN9" s="120"/>
      <c r="AO9" s="335">
        <f t="shared" si="4"/>
        <v>0</v>
      </c>
      <c r="AP9" s="14"/>
      <c r="AQ9" s="302"/>
      <c r="AR9" s="31">
        <f t="shared" si="38"/>
        <v>0</v>
      </c>
      <c r="AS9" s="337">
        <f t="shared" si="39"/>
        <v>0</v>
      </c>
      <c r="AT9" s="120"/>
      <c r="AU9" s="335">
        <f t="shared" si="40"/>
        <v>0</v>
      </c>
      <c r="AV9" s="14"/>
      <c r="AW9" s="302"/>
      <c r="AX9" s="31">
        <f t="shared" si="41"/>
        <v>0</v>
      </c>
      <c r="AY9" s="337">
        <f t="shared" si="42"/>
        <v>0</v>
      </c>
      <c r="AZ9" s="120"/>
      <c r="BA9" s="335">
        <f t="shared" si="43"/>
        <v>0</v>
      </c>
      <c r="BB9" s="14"/>
      <c r="BC9" s="302"/>
      <c r="BD9" s="31">
        <f t="shared" si="44"/>
        <v>0</v>
      </c>
      <c r="BE9" s="337">
        <f t="shared" si="45"/>
        <v>0</v>
      </c>
      <c r="BF9" s="120"/>
      <c r="BG9" s="335">
        <f t="shared" si="46"/>
        <v>0</v>
      </c>
      <c r="BH9" s="14"/>
      <c r="BI9" s="302"/>
      <c r="BJ9" s="31">
        <f t="shared" si="47"/>
        <v>0</v>
      </c>
      <c r="BK9" s="337">
        <f t="shared" si="48"/>
        <v>0</v>
      </c>
      <c r="BL9" s="120"/>
      <c r="BM9" s="335">
        <f t="shared" si="49"/>
        <v>0</v>
      </c>
      <c r="BN9" s="14"/>
      <c r="BO9" s="302"/>
      <c r="BP9" s="31">
        <f t="shared" si="50"/>
        <v>0</v>
      </c>
      <c r="BQ9" s="337">
        <f t="shared" si="51"/>
        <v>0</v>
      </c>
      <c r="BR9" s="120"/>
      <c r="BS9" s="335">
        <f t="shared" si="52"/>
        <v>0</v>
      </c>
      <c r="BT9" s="14"/>
      <c r="BU9" s="302"/>
      <c r="BV9" s="31">
        <f t="shared" si="53"/>
        <v>0</v>
      </c>
      <c r="BW9" s="337">
        <f t="shared" si="54"/>
        <v>0</v>
      </c>
      <c r="BX9" s="120"/>
      <c r="BY9" s="335">
        <f t="shared" si="55"/>
        <v>0</v>
      </c>
    </row>
    <row r="10" spans="1:77" x14ac:dyDescent="0.25">
      <c r="B10">
        <v>4</v>
      </c>
      <c r="C10" s="294"/>
      <c r="D10" s="33"/>
      <c r="E10" s="33"/>
      <c r="F10" s="14"/>
      <c r="G10" s="302"/>
      <c r="H10" s="31">
        <f t="shared" si="25"/>
        <v>0</v>
      </c>
      <c r="I10" s="337">
        <f t="shared" si="26"/>
        <v>0</v>
      </c>
      <c r="J10" s="120"/>
      <c r="K10" s="335">
        <f t="shared" si="1"/>
        <v>0</v>
      </c>
      <c r="L10" s="14"/>
      <c r="M10" s="302"/>
      <c r="N10" s="31">
        <f t="shared" si="27"/>
        <v>0</v>
      </c>
      <c r="O10" s="337">
        <f t="shared" si="28"/>
        <v>0</v>
      </c>
      <c r="P10" s="120"/>
      <c r="Q10" s="335">
        <f t="shared" si="29"/>
        <v>0</v>
      </c>
      <c r="R10" s="14"/>
      <c r="S10" s="302"/>
      <c r="T10" s="31">
        <f t="shared" si="30"/>
        <v>0</v>
      </c>
      <c r="U10" s="337">
        <f t="shared" si="31"/>
        <v>0</v>
      </c>
      <c r="V10" s="120"/>
      <c r="W10" s="335">
        <f t="shared" si="4"/>
        <v>0</v>
      </c>
      <c r="X10" s="14"/>
      <c r="Y10" s="302"/>
      <c r="Z10" s="31">
        <f t="shared" si="32"/>
        <v>0</v>
      </c>
      <c r="AA10" s="337">
        <f t="shared" si="33"/>
        <v>0</v>
      </c>
      <c r="AB10" s="120"/>
      <c r="AC10" s="335">
        <f t="shared" si="4"/>
        <v>0</v>
      </c>
      <c r="AD10" s="14"/>
      <c r="AE10" s="302"/>
      <c r="AF10" s="31">
        <f t="shared" si="34"/>
        <v>0</v>
      </c>
      <c r="AG10" s="337">
        <f t="shared" si="35"/>
        <v>0</v>
      </c>
      <c r="AH10" s="120"/>
      <c r="AI10" s="335">
        <f t="shared" si="4"/>
        <v>0</v>
      </c>
      <c r="AJ10" s="14"/>
      <c r="AK10" s="302"/>
      <c r="AL10" s="31">
        <f t="shared" si="36"/>
        <v>0</v>
      </c>
      <c r="AM10" s="337">
        <f t="shared" si="37"/>
        <v>0</v>
      </c>
      <c r="AN10" s="120"/>
      <c r="AO10" s="335">
        <f t="shared" si="4"/>
        <v>0</v>
      </c>
      <c r="AP10" s="14"/>
      <c r="AQ10" s="302"/>
      <c r="AR10" s="31">
        <f t="shared" si="38"/>
        <v>0</v>
      </c>
      <c r="AS10" s="337">
        <f t="shared" si="39"/>
        <v>0</v>
      </c>
      <c r="AT10" s="120"/>
      <c r="AU10" s="335">
        <f t="shared" si="40"/>
        <v>0</v>
      </c>
      <c r="AV10" s="14"/>
      <c r="AW10" s="302"/>
      <c r="AX10" s="31">
        <f t="shared" si="41"/>
        <v>0</v>
      </c>
      <c r="AY10" s="337">
        <f t="shared" si="42"/>
        <v>0</v>
      </c>
      <c r="AZ10" s="120"/>
      <c r="BA10" s="335">
        <f t="shared" si="43"/>
        <v>0</v>
      </c>
      <c r="BB10" s="14"/>
      <c r="BC10" s="302"/>
      <c r="BD10" s="31">
        <f t="shared" si="44"/>
        <v>0</v>
      </c>
      <c r="BE10" s="337">
        <f t="shared" si="45"/>
        <v>0</v>
      </c>
      <c r="BF10" s="120"/>
      <c r="BG10" s="335">
        <f t="shared" si="46"/>
        <v>0</v>
      </c>
      <c r="BH10" s="14"/>
      <c r="BI10" s="302"/>
      <c r="BJ10" s="31">
        <f t="shared" si="47"/>
        <v>0</v>
      </c>
      <c r="BK10" s="337">
        <f t="shared" si="48"/>
        <v>0</v>
      </c>
      <c r="BL10" s="120"/>
      <c r="BM10" s="335">
        <f t="shared" si="49"/>
        <v>0</v>
      </c>
      <c r="BN10" s="14"/>
      <c r="BO10" s="302"/>
      <c r="BP10" s="31">
        <f t="shared" si="50"/>
        <v>0</v>
      </c>
      <c r="BQ10" s="337">
        <f t="shared" si="51"/>
        <v>0</v>
      </c>
      <c r="BR10" s="120"/>
      <c r="BS10" s="335">
        <f t="shared" si="52"/>
        <v>0</v>
      </c>
      <c r="BT10" s="14"/>
      <c r="BU10" s="302"/>
      <c r="BV10" s="31">
        <f t="shared" si="53"/>
        <v>0</v>
      </c>
      <c r="BW10" s="337">
        <f t="shared" si="54"/>
        <v>0</v>
      </c>
      <c r="BX10" s="120"/>
      <c r="BY10" s="335">
        <f t="shared" si="55"/>
        <v>0</v>
      </c>
    </row>
    <row r="11" spans="1:77" x14ac:dyDescent="0.25">
      <c r="B11">
        <v>5</v>
      </c>
      <c r="C11" s="294"/>
      <c r="D11" s="33"/>
      <c r="E11" s="33"/>
      <c r="F11" s="14"/>
      <c r="G11" s="302"/>
      <c r="H11" s="31">
        <f t="shared" si="25"/>
        <v>0</v>
      </c>
      <c r="I11" s="337">
        <f t="shared" si="26"/>
        <v>0</v>
      </c>
      <c r="J11" s="120"/>
      <c r="K11" s="335">
        <f t="shared" si="1"/>
        <v>0</v>
      </c>
      <c r="L11" s="14"/>
      <c r="M11" s="302"/>
      <c r="N11" s="31">
        <f t="shared" si="27"/>
        <v>0</v>
      </c>
      <c r="O11" s="337">
        <f t="shared" si="28"/>
        <v>0</v>
      </c>
      <c r="P11" s="120"/>
      <c r="Q11" s="335">
        <f t="shared" si="29"/>
        <v>0</v>
      </c>
      <c r="R11" s="14"/>
      <c r="S11" s="302"/>
      <c r="T11" s="31">
        <f t="shared" si="30"/>
        <v>0</v>
      </c>
      <c r="U11" s="337">
        <f t="shared" si="31"/>
        <v>0</v>
      </c>
      <c r="V11" s="120"/>
      <c r="W11" s="335">
        <f t="shared" si="4"/>
        <v>0</v>
      </c>
      <c r="X11" s="14"/>
      <c r="Y11" s="302"/>
      <c r="Z11" s="31">
        <f t="shared" si="32"/>
        <v>0</v>
      </c>
      <c r="AA11" s="337">
        <f t="shared" si="33"/>
        <v>0</v>
      </c>
      <c r="AB11" s="120"/>
      <c r="AC11" s="335">
        <f t="shared" si="4"/>
        <v>0</v>
      </c>
      <c r="AD11" s="14"/>
      <c r="AE11" s="302"/>
      <c r="AF11" s="31">
        <f t="shared" si="34"/>
        <v>0</v>
      </c>
      <c r="AG11" s="337">
        <f t="shared" si="35"/>
        <v>0</v>
      </c>
      <c r="AH11" s="120"/>
      <c r="AI11" s="335">
        <f t="shared" si="4"/>
        <v>0</v>
      </c>
      <c r="AJ11" s="14"/>
      <c r="AK11" s="302"/>
      <c r="AL11" s="31">
        <f t="shared" si="36"/>
        <v>0</v>
      </c>
      <c r="AM11" s="337">
        <f t="shared" si="37"/>
        <v>0</v>
      </c>
      <c r="AN11" s="120"/>
      <c r="AO11" s="335">
        <f t="shared" si="4"/>
        <v>0</v>
      </c>
      <c r="AP11" s="14"/>
      <c r="AQ11" s="302"/>
      <c r="AR11" s="31">
        <f t="shared" si="38"/>
        <v>0</v>
      </c>
      <c r="AS11" s="337">
        <f t="shared" si="39"/>
        <v>0</v>
      </c>
      <c r="AT11" s="120"/>
      <c r="AU11" s="335">
        <f t="shared" si="40"/>
        <v>0</v>
      </c>
      <c r="AV11" s="14"/>
      <c r="AW11" s="302"/>
      <c r="AX11" s="31">
        <f t="shared" si="41"/>
        <v>0</v>
      </c>
      <c r="AY11" s="337">
        <f t="shared" si="42"/>
        <v>0</v>
      </c>
      <c r="AZ11" s="120"/>
      <c r="BA11" s="335">
        <f t="shared" si="43"/>
        <v>0</v>
      </c>
      <c r="BB11" s="14"/>
      <c r="BC11" s="302"/>
      <c r="BD11" s="31">
        <f t="shared" si="44"/>
        <v>0</v>
      </c>
      <c r="BE11" s="337">
        <f t="shared" si="45"/>
        <v>0</v>
      </c>
      <c r="BF11" s="120"/>
      <c r="BG11" s="335">
        <f t="shared" si="46"/>
        <v>0</v>
      </c>
      <c r="BH11" s="14"/>
      <c r="BI11" s="302"/>
      <c r="BJ11" s="31">
        <f t="shared" si="47"/>
        <v>0</v>
      </c>
      <c r="BK11" s="337">
        <f t="shared" si="48"/>
        <v>0</v>
      </c>
      <c r="BL11" s="120"/>
      <c r="BM11" s="335">
        <f t="shared" si="49"/>
        <v>0</v>
      </c>
      <c r="BN11" s="14"/>
      <c r="BO11" s="302"/>
      <c r="BP11" s="31">
        <f t="shared" si="50"/>
        <v>0</v>
      </c>
      <c r="BQ11" s="337">
        <f t="shared" si="51"/>
        <v>0</v>
      </c>
      <c r="BR11" s="120"/>
      <c r="BS11" s="335">
        <f t="shared" si="52"/>
        <v>0</v>
      </c>
      <c r="BT11" s="14"/>
      <c r="BU11" s="302"/>
      <c r="BV11" s="31">
        <f t="shared" si="53"/>
        <v>0</v>
      </c>
      <c r="BW11" s="337">
        <f t="shared" si="54"/>
        <v>0</v>
      </c>
      <c r="BX11" s="120"/>
      <c r="BY11" s="335">
        <f t="shared" si="55"/>
        <v>0</v>
      </c>
    </row>
    <row r="12" spans="1:77" x14ac:dyDescent="0.25">
      <c r="B12">
        <v>6</v>
      </c>
      <c r="C12" s="294"/>
      <c r="D12" s="33"/>
      <c r="E12" s="33"/>
      <c r="F12" s="14"/>
      <c r="G12" s="302"/>
      <c r="H12" s="31">
        <f t="shared" si="25"/>
        <v>0</v>
      </c>
      <c r="I12" s="337">
        <f t="shared" si="26"/>
        <v>0</v>
      </c>
      <c r="J12" s="120"/>
      <c r="K12" s="335">
        <f t="shared" si="1"/>
        <v>0</v>
      </c>
      <c r="L12" s="14"/>
      <c r="M12" s="302"/>
      <c r="N12" s="31">
        <f t="shared" si="27"/>
        <v>0</v>
      </c>
      <c r="O12" s="337">
        <f t="shared" si="28"/>
        <v>0</v>
      </c>
      <c r="P12" s="120"/>
      <c r="Q12" s="335">
        <f t="shared" si="29"/>
        <v>0</v>
      </c>
      <c r="R12" s="14"/>
      <c r="S12" s="302"/>
      <c r="T12" s="31">
        <f t="shared" si="30"/>
        <v>0</v>
      </c>
      <c r="U12" s="337">
        <f t="shared" si="31"/>
        <v>0</v>
      </c>
      <c r="V12" s="120"/>
      <c r="W12" s="335">
        <f t="shared" si="4"/>
        <v>0</v>
      </c>
      <c r="X12" s="14"/>
      <c r="Y12" s="302"/>
      <c r="Z12" s="31">
        <f t="shared" si="32"/>
        <v>0</v>
      </c>
      <c r="AA12" s="337">
        <f t="shared" si="33"/>
        <v>0</v>
      </c>
      <c r="AB12" s="120"/>
      <c r="AC12" s="335">
        <f t="shared" si="4"/>
        <v>0</v>
      </c>
      <c r="AD12" s="14"/>
      <c r="AE12" s="302"/>
      <c r="AF12" s="31">
        <f t="shared" si="34"/>
        <v>0</v>
      </c>
      <c r="AG12" s="337">
        <f t="shared" si="35"/>
        <v>0</v>
      </c>
      <c r="AH12" s="120"/>
      <c r="AI12" s="335">
        <f t="shared" si="4"/>
        <v>0</v>
      </c>
      <c r="AJ12" s="14"/>
      <c r="AK12" s="302"/>
      <c r="AL12" s="31">
        <f t="shared" si="36"/>
        <v>0</v>
      </c>
      <c r="AM12" s="337">
        <f t="shared" si="37"/>
        <v>0</v>
      </c>
      <c r="AN12" s="120"/>
      <c r="AO12" s="335">
        <f t="shared" si="4"/>
        <v>0</v>
      </c>
      <c r="AP12" s="14"/>
      <c r="AQ12" s="302"/>
      <c r="AR12" s="31">
        <f t="shared" si="38"/>
        <v>0</v>
      </c>
      <c r="AS12" s="337">
        <f t="shared" si="39"/>
        <v>0</v>
      </c>
      <c r="AT12" s="120"/>
      <c r="AU12" s="335">
        <f t="shared" si="40"/>
        <v>0</v>
      </c>
      <c r="AV12" s="14"/>
      <c r="AW12" s="302"/>
      <c r="AX12" s="31">
        <f t="shared" si="41"/>
        <v>0</v>
      </c>
      <c r="AY12" s="337">
        <f t="shared" si="42"/>
        <v>0</v>
      </c>
      <c r="AZ12" s="120"/>
      <c r="BA12" s="335">
        <f t="shared" si="43"/>
        <v>0</v>
      </c>
      <c r="BB12" s="14"/>
      <c r="BC12" s="302"/>
      <c r="BD12" s="31">
        <f t="shared" si="44"/>
        <v>0</v>
      </c>
      <c r="BE12" s="337">
        <f t="shared" si="45"/>
        <v>0</v>
      </c>
      <c r="BF12" s="120"/>
      <c r="BG12" s="335">
        <f t="shared" si="46"/>
        <v>0</v>
      </c>
      <c r="BH12" s="14"/>
      <c r="BI12" s="302"/>
      <c r="BJ12" s="31">
        <f t="shared" si="47"/>
        <v>0</v>
      </c>
      <c r="BK12" s="337">
        <f t="shared" si="48"/>
        <v>0</v>
      </c>
      <c r="BL12" s="120"/>
      <c r="BM12" s="335">
        <f t="shared" si="49"/>
        <v>0</v>
      </c>
      <c r="BN12" s="14"/>
      <c r="BO12" s="302"/>
      <c r="BP12" s="31">
        <f t="shared" si="50"/>
        <v>0</v>
      </c>
      <c r="BQ12" s="337">
        <f t="shared" si="51"/>
        <v>0</v>
      </c>
      <c r="BR12" s="120"/>
      <c r="BS12" s="335">
        <f t="shared" si="52"/>
        <v>0</v>
      </c>
      <c r="BT12" s="14"/>
      <c r="BU12" s="302"/>
      <c r="BV12" s="31">
        <f t="shared" si="53"/>
        <v>0</v>
      </c>
      <c r="BW12" s="337">
        <f t="shared" si="54"/>
        <v>0</v>
      </c>
      <c r="BX12" s="120"/>
      <c r="BY12" s="335">
        <f t="shared" si="55"/>
        <v>0</v>
      </c>
    </row>
    <row r="13" spans="1:77" x14ac:dyDescent="0.25">
      <c r="B13">
        <v>7</v>
      </c>
      <c r="C13" s="294"/>
      <c r="D13" s="33"/>
      <c r="E13" s="33"/>
      <c r="F13" s="14"/>
      <c r="G13" s="302"/>
      <c r="H13" s="31">
        <f t="shared" si="25"/>
        <v>0</v>
      </c>
      <c r="I13" s="337">
        <f t="shared" si="26"/>
        <v>0</v>
      </c>
      <c r="J13" s="120"/>
      <c r="K13" s="335">
        <f t="shared" si="1"/>
        <v>0</v>
      </c>
      <c r="L13" s="14"/>
      <c r="M13" s="302"/>
      <c r="N13" s="31">
        <f t="shared" si="27"/>
        <v>0</v>
      </c>
      <c r="O13" s="337">
        <f t="shared" si="28"/>
        <v>0</v>
      </c>
      <c r="P13" s="120"/>
      <c r="Q13" s="335">
        <f t="shared" si="29"/>
        <v>0</v>
      </c>
      <c r="R13" s="14"/>
      <c r="S13" s="302"/>
      <c r="T13" s="31">
        <f t="shared" si="30"/>
        <v>0</v>
      </c>
      <c r="U13" s="337">
        <f t="shared" si="31"/>
        <v>0</v>
      </c>
      <c r="V13" s="120"/>
      <c r="W13" s="335">
        <f t="shared" si="4"/>
        <v>0</v>
      </c>
      <c r="X13" s="14"/>
      <c r="Y13" s="302"/>
      <c r="Z13" s="31">
        <f t="shared" si="32"/>
        <v>0</v>
      </c>
      <c r="AA13" s="337">
        <f t="shared" si="33"/>
        <v>0</v>
      </c>
      <c r="AB13" s="120"/>
      <c r="AC13" s="335">
        <f t="shared" si="4"/>
        <v>0</v>
      </c>
      <c r="AD13" s="14"/>
      <c r="AE13" s="302"/>
      <c r="AF13" s="31">
        <f t="shared" si="34"/>
        <v>0</v>
      </c>
      <c r="AG13" s="337">
        <f t="shared" si="35"/>
        <v>0</v>
      </c>
      <c r="AH13" s="120"/>
      <c r="AI13" s="335">
        <f t="shared" si="4"/>
        <v>0</v>
      </c>
      <c r="AJ13" s="14"/>
      <c r="AK13" s="302"/>
      <c r="AL13" s="31">
        <f t="shared" si="36"/>
        <v>0</v>
      </c>
      <c r="AM13" s="337">
        <f t="shared" si="37"/>
        <v>0</v>
      </c>
      <c r="AN13" s="120"/>
      <c r="AO13" s="335">
        <f t="shared" si="4"/>
        <v>0</v>
      </c>
      <c r="AP13" s="14"/>
      <c r="AQ13" s="302"/>
      <c r="AR13" s="31">
        <f t="shared" si="38"/>
        <v>0</v>
      </c>
      <c r="AS13" s="337">
        <f t="shared" si="39"/>
        <v>0</v>
      </c>
      <c r="AT13" s="120"/>
      <c r="AU13" s="335">
        <f t="shared" si="40"/>
        <v>0</v>
      </c>
      <c r="AV13" s="14"/>
      <c r="AW13" s="302"/>
      <c r="AX13" s="31">
        <f t="shared" si="41"/>
        <v>0</v>
      </c>
      <c r="AY13" s="337">
        <f t="shared" si="42"/>
        <v>0</v>
      </c>
      <c r="AZ13" s="120"/>
      <c r="BA13" s="335">
        <f t="shared" si="43"/>
        <v>0</v>
      </c>
      <c r="BB13" s="14"/>
      <c r="BC13" s="302"/>
      <c r="BD13" s="31">
        <f t="shared" si="44"/>
        <v>0</v>
      </c>
      <c r="BE13" s="337">
        <f t="shared" si="45"/>
        <v>0</v>
      </c>
      <c r="BF13" s="120"/>
      <c r="BG13" s="335">
        <f t="shared" si="46"/>
        <v>0</v>
      </c>
      <c r="BH13" s="14"/>
      <c r="BI13" s="302"/>
      <c r="BJ13" s="31">
        <f t="shared" si="47"/>
        <v>0</v>
      </c>
      <c r="BK13" s="337">
        <f t="shared" si="48"/>
        <v>0</v>
      </c>
      <c r="BL13" s="120"/>
      <c r="BM13" s="335">
        <f t="shared" si="49"/>
        <v>0</v>
      </c>
      <c r="BN13" s="14"/>
      <c r="BO13" s="302"/>
      <c r="BP13" s="31">
        <f t="shared" si="50"/>
        <v>0</v>
      </c>
      <c r="BQ13" s="337">
        <f t="shared" si="51"/>
        <v>0</v>
      </c>
      <c r="BR13" s="120"/>
      <c r="BS13" s="335">
        <f t="shared" si="52"/>
        <v>0</v>
      </c>
      <c r="BT13" s="14"/>
      <c r="BU13" s="302"/>
      <c r="BV13" s="31">
        <f t="shared" si="53"/>
        <v>0</v>
      </c>
      <c r="BW13" s="337">
        <f t="shared" si="54"/>
        <v>0</v>
      </c>
      <c r="BX13" s="120"/>
      <c r="BY13" s="335">
        <f t="shared" si="55"/>
        <v>0</v>
      </c>
    </row>
    <row r="14" spans="1:77" x14ac:dyDescent="0.25">
      <c r="B14">
        <v>8</v>
      </c>
      <c r="C14" s="294"/>
      <c r="D14" s="33"/>
      <c r="E14" s="33"/>
      <c r="F14" s="14"/>
      <c r="G14" s="302"/>
      <c r="H14" s="31">
        <f t="shared" si="25"/>
        <v>0</v>
      </c>
      <c r="I14" s="337">
        <f t="shared" si="26"/>
        <v>0</v>
      </c>
      <c r="J14" s="120"/>
      <c r="K14" s="335">
        <f t="shared" si="1"/>
        <v>0</v>
      </c>
      <c r="L14" s="14"/>
      <c r="M14" s="302"/>
      <c r="N14" s="31">
        <f t="shared" si="27"/>
        <v>0</v>
      </c>
      <c r="O14" s="337">
        <f t="shared" si="28"/>
        <v>0</v>
      </c>
      <c r="P14" s="120"/>
      <c r="Q14" s="335">
        <f t="shared" si="29"/>
        <v>0</v>
      </c>
      <c r="R14" s="14"/>
      <c r="S14" s="302"/>
      <c r="T14" s="31">
        <f t="shared" si="30"/>
        <v>0</v>
      </c>
      <c r="U14" s="337">
        <f t="shared" si="31"/>
        <v>0</v>
      </c>
      <c r="V14" s="120"/>
      <c r="W14" s="335">
        <f t="shared" si="4"/>
        <v>0</v>
      </c>
      <c r="X14" s="14"/>
      <c r="Y14" s="302"/>
      <c r="Z14" s="31">
        <f t="shared" si="32"/>
        <v>0</v>
      </c>
      <c r="AA14" s="337">
        <f t="shared" si="33"/>
        <v>0</v>
      </c>
      <c r="AB14" s="120"/>
      <c r="AC14" s="335">
        <f t="shared" si="4"/>
        <v>0</v>
      </c>
      <c r="AD14" s="14"/>
      <c r="AE14" s="302"/>
      <c r="AF14" s="31">
        <f t="shared" si="34"/>
        <v>0</v>
      </c>
      <c r="AG14" s="337">
        <f t="shared" si="35"/>
        <v>0</v>
      </c>
      <c r="AH14" s="120"/>
      <c r="AI14" s="335">
        <f t="shared" si="4"/>
        <v>0</v>
      </c>
      <c r="AJ14" s="14"/>
      <c r="AK14" s="302"/>
      <c r="AL14" s="31">
        <f t="shared" si="36"/>
        <v>0</v>
      </c>
      <c r="AM14" s="337">
        <f t="shared" si="37"/>
        <v>0</v>
      </c>
      <c r="AN14" s="120"/>
      <c r="AO14" s="335">
        <f t="shared" si="4"/>
        <v>0</v>
      </c>
      <c r="AP14" s="14"/>
      <c r="AQ14" s="302"/>
      <c r="AR14" s="31">
        <f t="shared" si="38"/>
        <v>0</v>
      </c>
      <c r="AS14" s="337">
        <f t="shared" si="39"/>
        <v>0</v>
      </c>
      <c r="AT14" s="120"/>
      <c r="AU14" s="335">
        <f t="shared" si="40"/>
        <v>0</v>
      </c>
      <c r="AV14" s="14"/>
      <c r="AW14" s="302"/>
      <c r="AX14" s="31">
        <f t="shared" si="41"/>
        <v>0</v>
      </c>
      <c r="AY14" s="337">
        <f t="shared" si="42"/>
        <v>0</v>
      </c>
      <c r="AZ14" s="120"/>
      <c r="BA14" s="335">
        <f t="shared" si="43"/>
        <v>0</v>
      </c>
      <c r="BB14" s="14"/>
      <c r="BC14" s="302"/>
      <c r="BD14" s="31">
        <f t="shared" si="44"/>
        <v>0</v>
      </c>
      <c r="BE14" s="337">
        <f t="shared" si="45"/>
        <v>0</v>
      </c>
      <c r="BF14" s="120"/>
      <c r="BG14" s="335">
        <f t="shared" si="46"/>
        <v>0</v>
      </c>
      <c r="BH14" s="14"/>
      <c r="BI14" s="302"/>
      <c r="BJ14" s="31">
        <f t="shared" si="47"/>
        <v>0</v>
      </c>
      <c r="BK14" s="337">
        <f t="shared" si="48"/>
        <v>0</v>
      </c>
      <c r="BL14" s="120"/>
      <c r="BM14" s="335">
        <f t="shared" si="49"/>
        <v>0</v>
      </c>
      <c r="BN14" s="14"/>
      <c r="BO14" s="302"/>
      <c r="BP14" s="31">
        <f t="shared" si="50"/>
        <v>0</v>
      </c>
      <c r="BQ14" s="337">
        <f t="shared" si="51"/>
        <v>0</v>
      </c>
      <c r="BR14" s="120"/>
      <c r="BS14" s="335">
        <f t="shared" si="52"/>
        <v>0</v>
      </c>
      <c r="BT14" s="14"/>
      <c r="BU14" s="302"/>
      <c r="BV14" s="31">
        <f t="shared" si="53"/>
        <v>0</v>
      </c>
      <c r="BW14" s="337">
        <f t="shared" si="54"/>
        <v>0</v>
      </c>
      <c r="BX14" s="120"/>
      <c r="BY14" s="335">
        <f t="shared" si="55"/>
        <v>0</v>
      </c>
    </row>
    <row r="15" spans="1:77" x14ac:dyDescent="0.25">
      <c r="B15">
        <v>9</v>
      </c>
      <c r="C15" s="294"/>
      <c r="D15" s="33"/>
      <c r="E15" s="33"/>
      <c r="F15" s="14"/>
      <c r="G15" s="302"/>
      <c r="H15" s="31">
        <f t="shared" si="25"/>
        <v>0</v>
      </c>
      <c r="I15" s="337">
        <f t="shared" si="26"/>
        <v>0</v>
      </c>
      <c r="J15" s="120"/>
      <c r="K15" s="335">
        <f t="shared" si="1"/>
        <v>0</v>
      </c>
      <c r="L15" s="14"/>
      <c r="M15" s="302"/>
      <c r="N15" s="31">
        <f t="shared" si="27"/>
        <v>0</v>
      </c>
      <c r="O15" s="337">
        <f t="shared" si="28"/>
        <v>0</v>
      </c>
      <c r="P15" s="120"/>
      <c r="Q15" s="335">
        <f t="shared" si="29"/>
        <v>0</v>
      </c>
      <c r="R15" s="14"/>
      <c r="S15" s="302"/>
      <c r="T15" s="31">
        <f t="shared" si="30"/>
        <v>0</v>
      </c>
      <c r="U15" s="337">
        <f t="shared" si="31"/>
        <v>0</v>
      </c>
      <c r="V15" s="120"/>
      <c r="W15" s="335">
        <f t="shared" si="4"/>
        <v>0</v>
      </c>
      <c r="X15" s="14"/>
      <c r="Y15" s="302"/>
      <c r="Z15" s="31">
        <f t="shared" si="32"/>
        <v>0</v>
      </c>
      <c r="AA15" s="337">
        <f t="shared" si="33"/>
        <v>0</v>
      </c>
      <c r="AB15" s="120"/>
      <c r="AC15" s="335">
        <f t="shared" si="4"/>
        <v>0</v>
      </c>
      <c r="AD15" s="14"/>
      <c r="AE15" s="302"/>
      <c r="AF15" s="31">
        <f t="shared" si="34"/>
        <v>0</v>
      </c>
      <c r="AG15" s="337">
        <f t="shared" si="35"/>
        <v>0</v>
      </c>
      <c r="AH15" s="120"/>
      <c r="AI15" s="335">
        <f t="shared" si="4"/>
        <v>0</v>
      </c>
      <c r="AJ15" s="14"/>
      <c r="AK15" s="302"/>
      <c r="AL15" s="31">
        <f t="shared" si="36"/>
        <v>0</v>
      </c>
      <c r="AM15" s="337">
        <f t="shared" si="37"/>
        <v>0</v>
      </c>
      <c r="AN15" s="120"/>
      <c r="AO15" s="335">
        <f t="shared" si="4"/>
        <v>0</v>
      </c>
      <c r="AP15" s="14"/>
      <c r="AQ15" s="302"/>
      <c r="AR15" s="31">
        <f t="shared" si="38"/>
        <v>0</v>
      </c>
      <c r="AS15" s="337">
        <f t="shared" si="39"/>
        <v>0</v>
      </c>
      <c r="AT15" s="120"/>
      <c r="AU15" s="335">
        <f t="shared" si="40"/>
        <v>0</v>
      </c>
      <c r="AV15" s="14"/>
      <c r="AW15" s="302"/>
      <c r="AX15" s="31">
        <f t="shared" si="41"/>
        <v>0</v>
      </c>
      <c r="AY15" s="337">
        <f t="shared" si="42"/>
        <v>0</v>
      </c>
      <c r="AZ15" s="120"/>
      <c r="BA15" s="335">
        <f t="shared" si="43"/>
        <v>0</v>
      </c>
      <c r="BB15" s="14"/>
      <c r="BC15" s="302"/>
      <c r="BD15" s="31">
        <f t="shared" si="44"/>
        <v>0</v>
      </c>
      <c r="BE15" s="337">
        <f t="shared" si="45"/>
        <v>0</v>
      </c>
      <c r="BF15" s="120"/>
      <c r="BG15" s="335">
        <f t="shared" si="46"/>
        <v>0</v>
      </c>
      <c r="BH15" s="14"/>
      <c r="BI15" s="302"/>
      <c r="BJ15" s="31">
        <f t="shared" si="47"/>
        <v>0</v>
      </c>
      <c r="BK15" s="337">
        <f t="shared" si="48"/>
        <v>0</v>
      </c>
      <c r="BL15" s="120"/>
      <c r="BM15" s="335">
        <f t="shared" si="49"/>
        <v>0</v>
      </c>
      <c r="BN15" s="14"/>
      <c r="BO15" s="302"/>
      <c r="BP15" s="31">
        <f t="shared" si="50"/>
        <v>0</v>
      </c>
      <c r="BQ15" s="337">
        <f t="shared" si="51"/>
        <v>0</v>
      </c>
      <c r="BR15" s="120"/>
      <c r="BS15" s="335">
        <f t="shared" si="52"/>
        <v>0</v>
      </c>
      <c r="BT15" s="14"/>
      <c r="BU15" s="302"/>
      <c r="BV15" s="31">
        <f t="shared" si="53"/>
        <v>0</v>
      </c>
      <c r="BW15" s="337">
        <f t="shared" si="54"/>
        <v>0</v>
      </c>
      <c r="BX15" s="120"/>
      <c r="BY15" s="335">
        <f t="shared" si="55"/>
        <v>0</v>
      </c>
    </row>
    <row r="16" spans="1:77" x14ac:dyDescent="0.25">
      <c r="B16">
        <v>10</v>
      </c>
      <c r="C16" s="294"/>
      <c r="D16" s="33"/>
      <c r="E16" s="33"/>
      <c r="F16" s="14"/>
      <c r="G16" s="302"/>
      <c r="H16" s="31">
        <f t="shared" si="25"/>
        <v>0</v>
      </c>
      <c r="I16" s="337">
        <f t="shared" si="26"/>
        <v>0</v>
      </c>
      <c r="J16" s="120"/>
      <c r="K16" s="335">
        <f t="shared" si="1"/>
        <v>0</v>
      </c>
      <c r="L16" s="14"/>
      <c r="M16" s="302"/>
      <c r="N16" s="31">
        <f t="shared" ref="N16:N30" si="56">IF($E16=5,5%*L16,IF($E16=10,10%*L16,IF($E16=15,15%*L16,0)))</f>
        <v>0</v>
      </c>
      <c r="O16" s="337">
        <f t="shared" ref="O16:O30" si="57">L16+M16</f>
        <v>0</v>
      </c>
      <c r="P16" s="120"/>
      <c r="Q16" s="335">
        <f t="shared" si="29"/>
        <v>0</v>
      </c>
      <c r="R16" s="14"/>
      <c r="S16" s="302"/>
      <c r="T16" s="31">
        <f t="shared" ref="T16:T30" si="58">IF($E16=5,5%*R16,IF($E16=10,10%*R16,IF($E16=15,15%*R16,0)))</f>
        <v>0</v>
      </c>
      <c r="U16" s="337">
        <f t="shared" ref="U16:U30" si="59">R16+S16</f>
        <v>0</v>
      </c>
      <c r="V16" s="120"/>
      <c r="W16" s="335">
        <f t="shared" si="4"/>
        <v>0</v>
      </c>
      <c r="X16" s="14"/>
      <c r="Y16" s="302"/>
      <c r="Z16" s="31">
        <f t="shared" ref="Z16:Z30" si="60">IF($E16=5,5%*X16,IF($E16=10,10%*X16,IF($E16=15,15%*X16,0)))</f>
        <v>0</v>
      </c>
      <c r="AA16" s="337">
        <f t="shared" ref="AA16:AA30" si="61">X16+Y16</f>
        <v>0</v>
      </c>
      <c r="AB16" s="120"/>
      <c r="AC16" s="335">
        <f t="shared" si="4"/>
        <v>0</v>
      </c>
      <c r="AD16" s="14"/>
      <c r="AE16" s="302"/>
      <c r="AF16" s="31">
        <f t="shared" ref="AF16:AF30" si="62">IF($E16=5,5%*AD16,IF($E16=10,10%*AD16,IF($E16=15,15%*AD16,0)))</f>
        <v>0</v>
      </c>
      <c r="AG16" s="337">
        <f t="shared" ref="AG16:AG30" si="63">AD16+AE16</f>
        <v>0</v>
      </c>
      <c r="AH16" s="120"/>
      <c r="AI16" s="335">
        <f t="shared" si="4"/>
        <v>0</v>
      </c>
      <c r="AJ16" s="14"/>
      <c r="AK16" s="302"/>
      <c r="AL16" s="31">
        <f t="shared" ref="AL16:AL30" si="64">IF($E16=5,5%*AJ16,IF($E16=10,10%*AJ16,IF($E16=15,15%*AJ16,0)))</f>
        <v>0</v>
      </c>
      <c r="AM16" s="337">
        <f t="shared" ref="AM16:AM30" si="65">AJ16+AK16</f>
        <v>0</v>
      </c>
      <c r="AN16" s="120"/>
      <c r="AO16" s="335">
        <f t="shared" si="4"/>
        <v>0</v>
      </c>
      <c r="AP16" s="14"/>
      <c r="AQ16" s="302"/>
      <c r="AR16" s="31">
        <f t="shared" ref="AR16:AR30" si="66">IF($E16=5,5%*AP16,IF($E16=10,10%*AP16,IF($E16=15,15%*AP16,0)))</f>
        <v>0</v>
      </c>
      <c r="AS16" s="337">
        <f t="shared" ref="AS16:AS30" si="67">AP16+AQ16</f>
        <v>0</v>
      </c>
      <c r="AT16" s="120"/>
      <c r="AU16" s="335">
        <f t="shared" si="40"/>
        <v>0</v>
      </c>
      <c r="AV16" s="14"/>
      <c r="AW16" s="302"/>
      <c r="AX16" s="31">
        <f t="shared" ref="AX16:AX30" si="68">IF($E16=5,5%*AV16,IF($E16=10,10%*AV16,IF($E16=15,15%*AV16,0)))</f>
        <v>0</v>
      </c>
      <c r="AY16" s="337">
        <f t="shared" ref="AY16:AY30" si="69">AV16+AW16</f>
        <v>0</v>
      </c>
      <c r="AZ16" s="120"/>
      <c r="BA16" s="335">
        <f t="shared" si="43"/>
        <v>0</v>
      </c>
      <c r="BB16" s="14"/>
      <c r="BC16" s="302"/>
      <c r="BD16" s="31">
        <f t="shared" ref="BD16:BD30" si="70">IF($E16=5,5%*BB16,IF($E16=10,10%*BB16,IF($E16=15,15%*BB16,0)))</f>
        <v>0</v>
      </c>
      <c r="BE16" s="337">
        <f t="shared" ref="BE16:BE30" si="71">BB16+BC16</f>
        <v>0</v>
      </c>
      <c r="BF16" s="120"/>
      <c r="BG16" s="335">
        <f t="shared" si="46"/>
        <v>0</v>
      </c>
      <c r="BH16" s="14"/>
      <c r="BI16" s="302"/>
      <c r="BJ16" s="31">
        <f t="shared" ref="BJ16:BJ30" si="72">IF($E16=5,5%*BH16,IF($E16=10,10%*BH16,IF($E16=15,15%*BH16,0)))</f>
        <v>0</v>
      </c>
      <c r="BK16" s="337">
        <f t="shared" ref="BK16:BK30" si="73">BH16+BI16</f>
        <v>0</v>
      </c>
      <c r="BL16" s="120"/>
      <c r="BM16" s="335">
        <f t="shared" si="49"/>
        <v>0</v>
      </c>
      <c r="BN16" s="14"/>
      <c r="BO16" s="302"/>
      <c r="BP16" s="31">
        <f t="shared" ref="BP16:BP30" si="74">IF($E16=5,5%*BN16,IF($E16=10,10%*BN16,IF($E16=15,15%*BN16,0)))</f>
        <v>0</v>
      </c>
      <c r="BQ16" s="337">
        <f t="shared" ref="BQ16:BQ30" si="75">BN16+BO16</f>
        <v>0</v>
      </c>
      <c r="BR16" s="120"/>
      <c r="BS16" s="335">
        <f t="shared" si="52"/>
        <v>0</v>
      </c>
      <c r="BT16" s="14"/>
      <c r="BU16" s="302"/>
      <c r="BV16" s="31">
        <f t="shared" ref="BV16:BV30" si="76">IF($E16=5,5%*BT16,IF($E16=10,10%*BT16,IF($E16=15,15%*BT16,0)))</f>
        <v>0</v>
      </c>
      <c r="BW16" s="337">
        <f t="shared" ref="BW16:BW30" si="77">BT16+BU16</f>
        <v>0</v>
      </c>
      <c r="BX16" s="120"/>
      <c r="BY16" s="335">
        <f t="shared" si="55"/>
        <v>0</v>
      </c>
    </row>
    <row r="17" spans="2:77" x14ac:dyDescent="0.25">
      <c r="B17">
        <v>11</v>
      </c>
      <c r="C17" s="294"/>
      <c r="D17" s="33"/>
      <c r="E17" s="33"/>
      <c r="F17" s="14"/>
      <c r="G17" s="302"/>
      <c r="H17" s="31">
        <f t="shared" si="25"/>
        <v>0</v>
      </c>
      <c r="I17" s="337">
        <f t="shared" si="26"/>
        <v>0</v>
      </c>
      <c r="J17" s="120"/>
      <c r="K17" s="335">
        <f t="shared" si="1"/>
        <v>0</v>
      </c>
      <c r="L17" s="14"/>
      <c r="M17" s="302"/>
      <c r="N17" s="31">
        <f t="shared" si="56"/>
        <v>0</v>
      </c>
      <c r="O17" s="337">
        <f t="shared" si="57"/>
        <v>0</v>
      </c>
      <c r="P17" s="120"/>
      <c r="Q17" s="335">
        <f t="shared" si="29"/>
        <v>0</v>
      </c>
      <c r="R17" s="14"/>
      <c r="S17" s="302"/>
      <c r="T17" s="31">
        <f t="shared" si="58"/>
        <v>0</v>
      </c>
      <c r="U17" s="337">
        <f t="shared" si="59"/>
        <v>0</v>
      </c>
      <c r="V17" s="120"/>
      <c r="W17" s="335">
        <f t="shared" si="4"/>
        <v>0</v>
      </c>
      <c r="X17" s="14"/>
      <c r="Y17" s="302"/>
      <c r="Z17" s="31">
        <f t="shared" si="60"/>
        <v>0</v>
      </c>
      <c r="AA17" s="337">
        <f t="shared" si="61"/>
        <v>0</v>
      </c>
      <c r="AB17" s="120"/>
      <c r="AC17" s="335">
        <f t="shared" si="4"/>
        <v>0</v>
      </c>
      <c r="AD17" s="14"/>
      <c r="AE17" s="302"/>
      <c r="AF17" s="31">
        <f t="shared" si="62"/>
        <v>0</v>
      </c>
      <c r="AG17" s="337">
        <f t="shared" si="63"/>
        <v>0</v>
      </c>
      <c r="AH17" s="120"/>
      <c r="AI17" s="335">
        <f t="shared" si="4"/>
        <v>0</v>
      </c>
      <c r="AJ17" s="14"/>
      <c r="AK17" s="302"/>
      <c r="AL17" s="31">
        <f t="shared" si="64"/>
        <v>0</v>
      </c>
      <c r="AM17" s="337">
        <f t="shared" si="65"/>
        <v>0</v>
      </c>
      <c r="AN17" s="120"/>
      <c r="AO17" s="335">
        <f t="shared" si="4"/>
        <v>0</v>
      </c>
      <c r="AP17" s="14"/>
      <c r="AQ17" s="302"/>
      <c r="AR17" s="31">
        <f t="shared" si="66"/>
        <v>0</v>
      </c>
      <c r="AS17" s="337">
        <f t="shared" si="67"/>
        <v>0</v>
      </c>
      <c r="AT17" s="120"/>
      <c r="AU17" s="335">
        <f t="shared" si="40"/>
        <v>0</v>
      </c>
      <c r="AV17" s="14"/>
      <c r="AW17" s="302"/>
      <c r="AX17" s="31">
        <f t="shared" si="68"/>
        <v>0</v>
      </c>
      <c r="AY17" s="337">
        <f t="shared" si="69"/>
        <v>0</v>
      </c>
      <c r="AZ17" s="120"/>
      <c r="BA17" s="335">
        <f t="shared" si="43"/>
        <v>0</v>
      </c>
      <c r="BB17" s="14"/>
      <c r="BC17" s="302"/>
      <c r="BD17" s="31">
        <f t="shared" si="70"/>
        <v>0</v>
      </c>
      <c r="BE17" s="337">
        <f t="shared" si="71"/>
        <v>0</v>
      </c>
      <c r="BF17" s="120"/>
      <c r="BG17" s="335">
        <f t="shared" si="46"/>
        <v>0</v>
      </c>
      <c r="BH17" s="14"/>
      <c r="BI17" s="302"/>
      <c r="BJ17" s="31">
        <f t="shared" si="72"/>
        <v>0</v>
      </c>
      <c r="BK17" s="337">
        <f t="shared" si="73"/>
        <v>0</v>
      </c>
      <c r="BL17" s="120"/>
      <c r="BM17" s="335">
        <f t="shared" si="49"/>
        <v>0</v>
      </c>
      <c r="BN17" s="14"/>
      <c r="BO17" s="302"/>
      <c r="BP17" s="31">
        <f t="shared" si="74"/>
        <v>0</v>
      </c>
      <c r="BQ17" s="337">
        <f t="shared" si="75"/>
        <v>0</v>
      </c>
      <c r="BR17" s="120"/>
      <c r="BS17" s="335">
        <f t="shared" si="52"/>
        <v>0</v>
      </c>
      <c r="BT17" s="14"/>
      <c r="BU17" s="302"/>
      <c r="BV17" s="31">
        <f t="shared" si="76"/>
        <v>0</v>
      </c>
      <c r="BW17" s="337">
        <f t="shared" si="77"/>
        <v>0</v>
      </c>
      <c r="BX17" s="120"/>
      <c r="BY17" s="335">
        <f t="shared" si="55"/>
        <v>0</v>
      </c>
    </row>
    <row r="18" spans="2:77" x14ac:dyDescent="0.25">
      <c r="B18">
        <v>12</v>
      </c>
      <c r="C18" s="294"/>
      <c r="D18" s="33"/>
      <c r="E18" s="33"/>
      <c r="F18" s="14"/>
      <c r="G18" s="302"/>
      <c r="H18" s="31">
        <f t="shared" si="25"/>
        <v>0</v>
      </c>
      <c r="I18" s="337">
        <f t="shared" si="26"/>
        <v>0</v>
      </c>
      <c r="J18" s="120"/>
      <c r="K18" s="335">
        <f t="shared" si="1"/>
        <v>0</v>
      </c>
      <c r="L18" s="14"/>
      <c r="M18" s="302"/>
      <c r="N18" s="31">
        <f t="shared" si="56"/>
        <v>0</v>
      </c>
      <c r="O18" s="337">
        <f t="shared" si="57"/>
        <v>0</v>
      </c>
      <c r="P18" s="120"/>
      <c r="Q18" s="335">
        <f t="shared" si="29"/>
        <v>0</v>
      </c>
      <c r="R18" s="14"/>
      <c r="S18" s="302"/>
      <c r="T18" s="31">
        <f t="shared" si="58"/>
        <v>0</v>
      </c>
      <c r="U18" s="337">
        <f t="shared" si="59"/>
        <v>0</v>
      </c>
      <c r="V18" s="120"/>
      <c r="W18" s="335">
        <f t="shared" si="4"/>
        <v>0</v>
      </c>
      <c r="X18" s="14"/>
      <c r="Y18" s="302"/>
      <c r="Z18" s="31">
        <f t="shared" si="60"/>
        <v>0</v>
      </c>
      <c r="AA18" s="337">
        <f t="shared" si="61"/>
        <v>0</v>
      </c>
      <c r="AB18" s="120"/>
      <c r="AC18" s="335">
        <f t="shared" si="4"/>
        <v>0</v>
      </c>
      <c r="AD18" s="14"/>
      <c r="AE18" s="302"/>
      <c r="AF18" s="31">
        <f t="shared" si="62"/>
        <v>0</v>
      </c>
      <c r="AG18" s="337">
        <f t="shared" si="63"/>
        <v>0</v>
      </c>
      <c r="AH18" s="120"/>
      <c r="AI18" s="335">
        <f t="shared" si="4"/>
        <v>0</v>
      </c>
      <c r="AJ18" s="14"/>
      <c r="AK18" s="302"/>
      <c r="AL18" s="31">
        <f t="shared" si="64"/>
        <v>0</v>
      </c>
      <c r="AM18" s="337">
        <f t="shared" si="65"/>
        <v>0</v>
      </c>
      <c r="AN18" s="120"/>
      <c r="AO18" s="335">
        <f t="shared" si="4"/>
        <v>0</v>
      </c>
      <c r="AP18" s="14"/>
      <c r="AQ18" s="302"/>
      <c r="AR18" s="31">
        <f t="shared" si="66"/>
        <v>0</v>
      </c>
      <c r="AS18" s="337">
        <f t="shared" si="67"/>
        <v>0</v>
      </c>
      <c r="AT18" s="120"/>
      <c r="AU18" s="335">
        <f t="shared" si="40"/>
        <v>0</v>
      </c>
      <c r="AV18" s="14"/>
      <c r="AW18" s="302"/>
      <c r="AX18" s="31">
        <f t="shared" si="68"/>
        <v>0</v>
      </c>
      <c r="AY18" s="337">
        <f t="shared" si="69"/>
        <v>0</v>
      </c>
      <c r="AZ18" s="120"/>
      <c r="BA18" s="335">
        <f t="shared" si="43"/>
        <v>0</v>
      </c>
      <c r="BB18" s="14"/>
      <c r="BC18" s="302"/>
      <c r="BD18" s="31">
        <f t="shared" si="70"/>
        <v>0</v>
      </c>
      <c r="BE18" s="337">
        <f t="shared" si="71"/>
        <v>0</v>
      </c>
      <c r="BF18" s="120"/>
      <c r="BG18" s="335">
        <f t="shared" si="46"/>
        <v>0</v>
      </c>
      <c r="BH18" s="14"/>
      <c r="BI18" s="302"/>
      <c r="BJ18" s="31">
        <f t="shared" si="72"/>
        <v>0</v>
      </c>
      <c r="BK18" s="337">
        <f t="shared" si="73"/>
        <v>0</v>
      </c>
      <c r="BL18" s="120"/>
      <c r="BM18" s="335">
        <f t="shared" si="49"/>
        <v>0</v>
      </c>
      <c r="BN18" s="14"/>
      <c r="BO18" s="302"/>
      <c r="BP18" s="31">
        <f t="shared" si="74"/>
        <v>0</v>
      </c>
      <c r="BQ18" s="337">
        <f t="shared" si="75"/>
        <v>0</v>
      </c>
      <c r="BR18" s="120"/>
      <c r="BS18" s="335">
        <f t="shared" si="52"/>
        <v>0</v>
      </c>
      <c r="BT18" s="14"/>
      <c r="BU18" s="302"/>
      <c r="BV18" s="31">
        <f t="shared" si="76"/>
        <v>0</v>
      </c>
      <c r="BW18" s="337">
        <f t="shared" si="77"/>
        <v>0</v>
      </c>
      <c r="BX18" s="120"/>
      <c r="BY18" s="335">
        <f t="shared" si="55"/>
        <v>0</v>
      </c>
    </row>
    <row r="19" spans="2:77" x14ac:dyDescent="0.25">
      <c r="B19">
        <v>13</v>
      </c>
      <c r="C19" s="294"/>
      <c r="D19" s="33"/>
      <c r="E19" s="33"/>
      <c r="F19" s="14"/>
      <c r="G19" s="302"/>
      <c r="H19" s="31">
        <f t="shared" si="25"/>
        <v>0</v>
      </c>
      <c r="I19" s="337">
        <f t="shared" si="26"/>
        <v>0</v>
      </c>
      <c r="J19" s="120"/>
      <c r="K19" s="335">
        <f t="shared" si="1"/>
        <v>0</v>
      </c>
      <c r="L19" s="14"/>
      <c r="M19" s="302"/>
      <c r="N19" s="31">
        <f t="shared" si="56"/>
        <v>0</v>
      </c>
      <c r="O19" s="337">
        <f t="shared" si="57"/>
        <v>0</v>
      </c>
      <c r="P19" s="120"/>
      <c r="Q19" s="335">
        <f t="shared" si="29"/>
        <v>0</v>
      </c>
      <c r="R19" s="14"/>
      <c r="S19" s="302"/>
      <c r="T19" s="31">
        <f t="shared" si="58"/>
        <v>0</v>
      </c>
      <c r="U19" s="337">
        <f t="shared" si="59"/>
        <v>0</v>
      </c>
      <c r="V19" s="120"/>
      <c r="W19" s="335">
        <f t="shared" si="4"/>
        <v>0</v>
      </c>
      <c r="X19" s="14"/>
      <c r="Y19" s="302"/>
      <c r="Z19" s="31">
        <f t="shared" si="60"/>
        <v>0</v>
      </c>
      <c r="AA19" s="337">
        <f t="shared" si="61"/>
        <v>0</v>
      </c>
      <c r="AB19" s="120"/>
      <c r="AC19" s="335">
        <f t="shared" si="4"/>
        <v>0</v>
      </c>
      <c r="AD19" s="14"/>
      <c r="AE19" s="302"/>
      <c r="AF19" s="31">
        <f t="shared" si="62"/>
        <v>0</v>
      </c>
      <c r="AG19" s="337">
        <f t="shared" si="63"/>
        <v>0</v>
      </c>
      <c r="AH19" s="120"/>
      <c r="AI19" s="335">
        <f t="shared" si="4"/>
        <v>0</v>
      </c>
      <c r="AJ19" s="14"/>
      <c r="AK19" s="302"/>
      <c r="AL19" s="31">
        <f t="shared" si="64"/>
        <v>0</v>
      </c>
      <c r="AM19" s="337">
        <f t="shared" si="65"/>
        <v>0</v>
      </c>
      <c r="AN19" s="120"/>
      <c r="AO19" s="335">
        <f t="shared" si="4"/>
        <v>0</v>
      </c>
      <c r="AP19" s="14"/>
      <c r="AQ19" s="302"/>
      <c r="AR19" s="31">
        <f t="shared" si="66"/>
        <v>0</v>
      </c>
      <c r="AS19" s="337">
        <f t="shared" si="67"/>
        <v>0</v>
      </c>
      <c r="AT19" s="120"/>
      <c r="AU19" s="335">
        <f t="shared" si="40"/>
        <v>0</v>
      </c>
      <c r="AV19" s="14"/>
      <c r="AW19" s="302"/>
      <c r="AX19" s="31">
        <f t="shared" si="68"/>
        <v>0</v>
      </c>
      <c r="AY19" s="337">
        <f t="shared" si="69"/>
        <v>0</v>
      </c>
      <c r="AZ19" s="120"/>
      <c r="BA19" s="335">
        <f t="shared" si="43"/>
        <v>0</v>
      </c>
      <c r="BB19" s="14"/>
      <c r="BC19" s="302"/>
      <c r="BD19" s="31">
        <f t="shared" si="70"/>
        <v>0</v>
      </c>
      <c r="BE19" s="337">
        <f t="shared" si="71"/>
        <v>0</v>
      </c>
      <c r="BF19" s="120"/>
      <c r="BG19" s="335">
        <f t="shared" si="46"/>
        <v>0</v>
      </c>
      <c r="BH19" s="14"/>
      <c r="BI19" s="302"/>
      <c r="BJ19" s="31">
        <f t="shared" si="72"/>
        <v>0</v>
      </c>
      <c r="BK19" s="337">
        <f t="shared" si="73"/>
        <v>0</v>
      </c>
      <c r="BL19" s="120"/>
      <c r="BM19" s="335">
        <f t="shared" si="49"/>
        <v>0</v>
      </c>
      <c r="BN19" s="14"/>
      <c r="BO19" s="302"/>
      <c r="BP19" s="31">
        <f t="shared" si="74"/>
        <v>0</v>
      </c>
      <c r="BQ19" s="337">
        <f t="shared" si="75"/>
        <v>0</v>
      </c>
      <c r="BR19" s="120"/>
      <c r="BS19" s="335">
        <f t="shared" si="52"/>
        <v>0</v>
      </c>
      <c r="BT19" s="14"/>
      <c r="BU19" s="302"/>
      <c r="BV19" s="31">
        <f t="shared" si="76"/>
        <v>0</v>
      </c>
      <c r="BW19" s="337">
        <f t="shared" si="77"/>
        <v>0</v>
      </c>
      <c r="BX19" s="120"/>
      <c r="BY19" s="335">
        <f t="shared" si="55"/>
        <v>0</v>
      </c>
    </row>
    <row r="20" spans="2:77" x14ac:dyDescent="0.25">
      <c r="B20">
        <v>14</v>
      </c>
      <c r="C20" s="294"/>
      <c r="D20" s="33"/>
      <c r="E20" s="33"/>
      <c r="F20" s="14"/>
      <c r="G20" s="302"/>
      <c r="H20" s="31">
        <f t="shared" si="25"/>
        <v>0</v>
      </c>
      <c r="I20" s="337">
        <f t="shared" si="26"/>
        <v>0</v>
      </c>
      <c r="J20" s="120"/>
      <c r="K20" s="335">
        <f t="shared" si="1"/>
        <v>0</v>
      </c>
      <c r="L20" s="14"/>
      <c r="M20" s="302"/>
      <c r="N20" s="31">
        <f t="shared" si="56"/>
        <v>0</v>
      </c>
      <c r="O20" s="337">
        <f t="shared" si="57"/>
        <v>0</v>
      </c>
      <c r="P20" s="120"/>
      <c r="Q20" s="335">
        <f t="shared" si="29"/>
        <v>0</v>
      </c>
      <c r="R20" s="14"/>
      <c r="S20" s="302"/>
      <c r="T20" s="31">
        <f t="shared" si="58"/>
        <v>0</v>
      </c>
      <c r="U20" s="337">
        <f t="shared" si="59"/>
        <v>0</v>
      </c>
      <c r="V20" s="120"/>
      <c r="W20" s="335">
        <f t="shared" si="4"/>
        <v>0</v>
      </c>
      <c r="X20" s="14"/>
      <c r="Y20" s="302"/>
      <c r="Z20" s="31">
        <f t="shared" si="60"/>
        <v>0</v>
      </c>
      <c r="AA20" s="337">
        <f t="shared" si="61"/>
        <v>0</v>
      </c>
      <c r="AB20" s="120"/>
      <c r="AC20" s="335">
        <f t="shared" si="4"/>
        <v>0</v>
      </c>
      <c r="AD20" s="14"/>
      <c r="AE20" s="302"/>
      <c r="AF20" s="31">
        <f t="shared" si="62"/>
        <v>0</v>
      </c>
      <c r="AG20" s="337">
        <f t="shared" si="63"/>
        <v>0</v>
      </c>
      <c r="AH20" s="120"/>
      <c r="AI20" s="335">
        <f t="shared" si="4"/>
        <v>0</v>
      </c>
      <c r="AJ20" s="14"/>
      <c r="AK20" s="302"/>
      <c r="AL20" s="31">
        <f t="shared" si="64"/>
        <v>0</v>
      </c>
      <c r="AM20" s="337">
        <f t="shared" si="65"/>
        <v>0</v>
      </c>
      <c r="AN20" s="120"/>
      <c r="AO20" s="335">
        <f t="shared" si="4"/>
        <v>0</v>
      </c>
      <c r="AP20" s="14"/>
      <c r="AQ20" s="302"/>
      <c r="AR20" s="31">
        <f t="shared" si="66"/>
        <v>0</v>
      </c>
      <c r="AS20" s="337">
        <f t="shared" si="67"/>
        <v>0</v>
      </c>
      <c r="AT20" s="120"/>
      <c r="AU20" s="335">
        <f t="shared" si="40"/>
        <v>0</v>
      </c>
      <c r="AV20" s="14"/>
      <c r="AW20" s="302"/>
      <c r="AX20" s="31">
        <f t="shared" si="68"/>
        <v>0</v>
      </c>
      <c r="AY20" s="337">
        <f t="shared" si="69"/>
        <v>0</v>
      </c>
      <c r="AZ20" s="120"/>
      <c r="BA20" s="335">
        <f t="shared" si="43"/>
        <v>0</v>
      </c>
      <c r="BB20" s="14"/>
      <c r="BC20" s="302"/>
      <c r="BD20" s="31">
        <f t="shared" si="70"/>
        <v>0</v>
      </c>
      <c r="BE20" s="337">
        <f t="shared" si="71"/>
        <v>0</v>
      </c>
      <c r="BF20" s="120"/>
      <c r="BG20" s="335">
        <f t="shared" si="46"/>
        <v>0</v>
      </c>
      <c r="BH20" s="14"/>
      <c r="BI20" s="302"/>
      <c r="BJ20" s="31">
        <f t="shared" si="72"/>
        <v>0</v>
      </c>
      <c r="BK20" s="337">
        <f t="shared" si="73"/>
        <v>0</v>
      </c>
      <c r="BL20" s="120"/>
      <c r="BM20" s="335">
        <f t="shared" si="49"/>
        <v>0</v>
      </c>
      <c r="BN20" s="14"/>
      <c r="BO20" s="302"/>
      <c r="BP20" s="31">
        <f t="shared" si="74"/>
        <v>0</v>
      </c>
      <c r="BQ20" s="337">
        <f t="shared" si="75"/>
        <v>0</v>
      </c>
      <c r="BR20" s="120"/>
      <c r="BS20" s="335">
        <f t="shared" si="52"/>
        <v>0</v>
      </c>
      <c r="BT20" s="14"/>
      <c r="BU20" s="302"/>
      <c r="BV20" s="31">
        <f t="shared" si="76"/>
        <v>0</v>
      </c>
      <c r="BW20" s="337">
        <f t="shared" si="77"/>
        <v>0</v>
      </c>
      <c r="BX20" s="120"/>
      <c r="BY20" s="335">
        <f t="shared" si="55"/>
        <v>0</v>
      </c>
    </row>
    <row r="21" spans="2:77" x14ac:dyDescent="0.25">
      <c r="B21">
        <v>15</v>
      </c>
      <c r="C21" s="294"/>
      <c r="D21" s="33"/>
      <c r="E21" s="33"/>
      <c r="F21" s="14"/>
      <c r="G21" s="302"/>
      <c r="H21" s="31">
        <f t="shared" si="25"/>
        <v>0</v>
      </c>
      <c r="I21" s="337">
        <f t="shared" si="26"/>
        <v>0</v>
      </c>
      <c r="J21" s="120"/>
      <c r="K21" s="335">
        <f t="shared" si="1"/>
        <v>0</v>
      </c>
      <c r="L21" s="14"/>
      <c r="M21" s="302"/>
      <c r="N21" s="31">
        <f t="shared" si="56"/>
        <v>0</v>
      </c>
      <c r="O21" s="337">
        <f t="shared" si="57"/>
        <v>0</v>
      </c>
      <c r="P21" s="120"/>
      <c r="Q21" s="335">
        <f t="shared" si="29"/>
        <v>0</v>
      </c>
      <c r="R21" s="14"/>
      <c r="S21" s="302"/>
      <c r="T21" s="31">
        <f t="shared" si="58"/>
        <v>0</v>
      </c>
      <c r="U21" s="337">
        <f t="shared" si="59"/>
        <v>0</v>
      </c>
      <c r="V21" s="120"/>
      <c r="W21" s="335">
        <f t="shared" si="4"/>
        <v>0</v>
      </c>
      <c r="X21" s="14"/>
      <c r="Y21" s="302"/>
      <c r="Z21" s="31">
        <f t="shared" si="60"/>
        <v>0</v>
      </c>
      <c r="AA21" s="337">
        <f t="shared" si="61"/>
        <v>0</v>
      </c>
      <c r="AB21" s="120"/>
      <c r="AC21" s="335">
        <f t="shared" si="4"/>
        <v>0</v>
      </c>
      <c r="AD21" s="14"/>
      <c r="AE21" s="302"/>
      <c r="AF21" s="31">
        <f t="shared" si="62"/>
        <v>0</v>
      </c>
      <c r="AG21" s="337">
        <f t="shared" si="63"/>
        <v>0</v>
      </c>
      <c r="AH21" s="120"/>
      <c r="AI21" s="335">
        <f t="shared" si="4"/>
        <v>0</v>
      </c>
      <c r="AJ21" s="14"/>
      <c r="AK21" s="302"/>
      <c r="AL21" s="31">
        <f t="shared" si="64"/>
        <v>0</v>
      </c>
      <c r="AM21" s="337">
        <f t="shared" si="65"/>
        <v>0</v>
      </c>
      <c r="AN21" s="120"/>
      <c r="AO21" s="335">
        <f t="shared" si="4"/>
        <v>0</v>
      </c>
      <c r="AP21" s="14"/>
      <c r="AQ21" s="302"/>
      <c r="AR21" s="31">
        <f t="shared" si="66"/>
        <v>0</v>
      </c>
      <c r="AS21" s="337">
        <f t="shared" si="67"/>
        <v>0</v>
      </c>
      <c r="AT21" s="120"/>
      <c r="AU21" s="335">
        <f t="shared" si="40"/>
        <v>0</v>
      </c>
      <c r="AV21" s="14"/>
      <c r="AW21" s="302"/>
      <c r="AX21" s="31">
        <f t="shared" si="68"/>
        <v>0</v>
      </c>
      <c r="AY21" s="337">
        <f t="shared" si="69"/>
        <v>0</v>
      </c>
      <c r="AZ21" s="120"/>
      <c r="BA21" s="335">
        <f t="shared" si="43"/>
        <v>0</v>
      </c>
      <c r="BB21" s="14"/>
      <c r="BC21" s="302"/>
      <c r="BD21" s="31">
        <f t="shared" si="70"/>
        <v>0</v>
      </c>
      <c r="BE21" s="337">
        <f t="shared" si="71"/>
        <v>0</v>
      </c>
      <c r="BF21" s="120"/>
      <c r="BG21" s="335">
        <f t="shared" si="46"/>
        <v>0</v>
      </c>
      <c r="BH21" s="14"/>
      <c r="BI21" s="302"/>
      <c r="BJ21" s="31">
        <f t="shared" si="72"/>
        <v>0</v>
      </c>
      <c r="BK21" s="337">
        <f t="shared" si="73"/>
        <v>0</v>
      </c>
      <c r="BL21" s="120"/>
      <c r="BM21" s="335">
        <f t="shared" si="49"/>
        <v>0</v>
      </c>
      <c r="BN21" s="14"/>
      <c r="BO21" s="302"/>
      <c r="BP21" s="31">
        <f t="shared" si="74"/>
        <v>0</v>
      </c>
      <c r="BQ21" s="337">
        <f t="shared" si="75"/>
        <v>0</v>
      </c>
      <c r="BR21" s="120"/>
      <c r="BS21" s="335">
        <f t="shared" si="52"/>
        <v>0</v>
      </c>
      <c r="BT21" s="14"/>
      <c r="BU21" s="302"/>
      <c r="BV21" s="31">
        <f t="shared" si="76"/>
        <v>0</v>
      </c>
      <c r="BW21" s="337">
        <f t="shared" si="77"/>
        <v>0</v>
      </c>
      <c r="BX21" s="120"/>
      <c r="BY21" s="335">
        <f t="shared" si="55"/>
        <v>0</v>
      </c>
    </row>
    <row r="22" spans="2:77" x14ac:dyDescent="0.25">
      <c r="B22">
        <v>16</v>
      </c>
      <c r="C22" s="294"/>
      <c r="D22" s="33"/>
      <c r="E22" s="33"/>
      <c r="F22" s="14"/>
      <c r="G22" s="302"/>
      <c r="H22" s="31">
        <f t="shared" si="25"/>
        <v>0</v>
      </c>
      <c r="I22" s="337">
        <f t="shared" si="26"/>
        <v>0</v>
      </c>
      <c r="J22" s="120"/>
      <c r="K22" s="335">
        <f t="shared" si="1"/>
        <v>0</v>
      </c>
      <c r="L22" s="14"/>
      <c r="M22" s="302"/>
      <c r="N22" s="31">
        <f t="shared" si="56"/>
        <v>0</v>
      </c>
      <c r="O22" s="337">
        <f t="shared" si="57"/>
        <v>0</v>
      </c>
      <c r="P22" s="120"/>
      <c r="Q22" s="335">
        <f t="shared" si="29"/>
        <v>0</v>
      </c>
      <c r="R22" s="14"/>
      <c r="S22" s="302"/>
      <c r="T22" s="31">
        <f t="shared" si="58"/>
        <v>0</v>
      </c>
      <c r="U22" s="337">
        <f t="shared" si="59"/>
        <v>0</v>
      </c>
      <c r="V22" s="120"/>
      <c r="W22" s="335">
        <f t="shared" si="4"/>
        <v>0</v>
      </c>
      <c r="X22" s="14"/>
      <c r="Y22" s="302"/>
      <c r="Z22" s="31">
        <f t="shared" si="60"/>
        <v>0</v>
      </c>
      <c r="AA22" s="337">
        <f t="shared" si="61"/>
        <v>0</v>
      </c>
      <c r="AB22" s="120"/>
      <c r="AC22" s="335">
        <f t="shared" si="4"/>
        <v>0</v>
      </c>
      <c r="AD22" s="14"/>
      <c r="AE22" s="302"/>
      <c r="AF22" s="31">
        <f t="shared" si="62"/>
        <v>0</v>
      </c>
      <c r="AG22" s="337">
        <f t="shared" si="63"/>
        <v>0</v>
      </c>
      <c r="AH22" s="120"/>
      <c r="AI22" s="335">
        <f t="shared" si="4"/>
        <v>0</v>
      </c>
      <c r="AJ22" s="14"/>
      <c r="AK22" s="302"/>
      <c r="AL22" s="31">
        <f t="shared" si="64"/>
        <v>0</v>
      </c>
      <c r="AM22" s="337">
        <f t="shared" si="65"/>
        <v>0</v>
      </c>
      <c r="AN22" s="120"/>
      <c r="AO22" s="335">
        <f t="shared" si="4"/>
        <v>0</v>
      </c>
      <c r="AP22" s="14"/>
      <c r="AQ22" s="302"/>
      <c r="AR22" s="31">
        <f t="shared" si="66"/>
        <v>0</v>
      </c>
      <c r="AS22" s="337">
        <f t="shared" si="67"/>
        <v>0</v>
      </c>
      <c r="AT22" s="120"/>
      <c r="AU22" s="335">
        <f t="shared" si="40"/>
        <v>0</v>
      </c>
      <c r="AV22" s="14"/>
      <c r="AW22" s="302"/>
      <c r="AX22" s="31">
        <f t="shared" si="68"/>
        <v>0</v>
      </c>
      <c r="AY22" s="337">
        <f t="shared" si="69"/>
        <v>0</v>
      </c>
      <c r="AZ22" s="120"/>
      <c r="BA22" s="335">
        <f t="shared" si="43"/>
        <v>0</v>
      </c>
      <c r="BB22" s="14"/>
      <c r="BC22" s="302"/>
      <c r="BD22" s="31">
        <f t="shared" si="70"/>
        <v>0</v>
      </c>
      <c r="BE22" s="337">
        <f t="shared" si="71"/>
        <v>0</v>
      </c>
      <c r="BF22" s="120"/>
      <c r="BG22" s="335">
        <f t="shared" si="46"/>
        <v>0</v>
      </c>
      <c r="BH22" s="14"/>
      <c r="BI22" s="302"/>
      <c r="BJ22" s="31">
        <f t="shared" si="72"/>
        <v>0</v>
      </c>
      <c r="BK22" s="337">
        <f t="shared" si="73"/>
        <v>0</v>
      </c>
      <c r="BL22" s="120"/>
      <c r="BM22" s="335">
        <f t="shared" si="49"/>
        <v>0</v>
      </c>
      <c r="BN22" s="14"/>
      <c r="BO22" s="302"/>
      <c r="BP22" s="31">
        <f t="shared" si="74"/>
        <v>0</v>
      </c>
      <c r="BQ22" s="337">
        <f t="shared" si="75"/>
        <v>0</v>
      </c>
      <c r="BR22" s="120"/>
      <c r="BS22" s="335">
        <f t="shared" si="52"/>
        <v>0</v>
      </c>
      <c r="BT22" s="14"/>
      <c r="BU22" s="302"/>
      <c r="BV22" s="31">
        <f t="shared" si="76"/>
        <v>0</v>
      </c>
      <c r="BW22" s="337">
        <f t="shared" si="77"/>
        <v>0</v>
      </c>
      <c r="BX22" s="120"/>
      <c r="BY22" s="335">
        <f t="shared" si="55"/>
        <v>0</v>
      </c>
    </row>
    <row r="23" spans="2:77" x14ac:dyDescent="0.25">
      <c r="B23">
        <v>17</v>
      </c>
      <c r="C23" s="294"/>
      <c r="D23" s="33"/>
      <c r="E23" s="33"/>
      <c r="F23" s="14"/>
      <c r="G23" s="302"/>
      <c r="H23" s="31">
        <f t="shared" si="25"/>
        <v>0</v>
      </c>
      <c r="I23" s="337">
        <f t="shared" si="26"/>
        <v>0</v>
      </c>
      <c r="J23" s="120"/>
      <c r="K23" s="335">
        <f t="shared" si="1"/>
        <v>0</v>
      </c>
      <c r="L23" s="14"/>
      <c r="M23" s="302"/>
      <c r="N23" s="31">
        <f t="shared" si="56"/>
        <v>0</v>
      </c>
      <c r="O23" s="337">
        <f t="shared" si="57"/>
        <v>0</v>
      </c>
      <c r="P23" s="120"/>
      <c r="Q23" s="335">
        <f t="shared" si="29"/>
        <v>0</v>
      </c>
      <c r="R23" s="14"/>
      <c r="S23" s="302"/>
      <c r="T23" s="31">
        <f t="shared" si="58"/>
        <v>0</v>
      </c>
      <c r="U23" s="337">
        <f t="shared" si="59"/>
        <v>0</v>
      </c>
      <c r="V23" s="120"/>
      <c r="W23" s="335">
        <f t="shared" si="4"/>
        <v>0</v>
      </c>
      <c r="X23" s="14"/>
      <c r="Y23" s="302"/>
      <c r="Z23" s="31">
        <f t="shared" si="60"/>
        <v>0</v>
      </c>
      <c r="AA23" s="337">
        <f t="shared" si="61"/>
        <v>0</v>
      </c>
      <c r="AB23" s="120"/>
      <c r="AC23" s="335">
        <f t="shared" si="4"/>
        <v>0</v>
      </c>
      <c r="AD23" s="14"/>
      <c r="AE23" s="302"/>
      <c r="AF23" s="31">
        <f t="shared" si="62"/>
        <v>0</v>
      </c>
      <c r="AG23" s="337">
        <f t="shared" si="63"/>
        <v>0</v>
      </c>
      <c r="AH23" s="120"/>
      <c r="AI23" s="335">
        <f t="shared" si="4"/>
        <v>0</v>
      </c>
      <c r="AJ23" s="14"/>
      <c r="AK23" s="302"/>
      <c r="AL23" s="31">
        <f t="shared" si="64"/>
        <v>0</v>
      </c>
      <c r="AM23" s="337">
        <f t="shared" si="65"/>
        <v>0</v>
      </c>
      <c r="AN23" s="120"/>
      <c r="AO23" s="335">
        <f t="shared" si="4"/>
        <v>0</v>
      </c>
      <c r="AP23" s="14"/>
      <c r="AQ23" s="302"/>
      <c r="AR23" s="31">
        <f t="shared" si="66"/>
        <v>0</v>
      </c>
      <c r="AS23" s="337">
        <f t="shared" si="67"/>
        <v>0</v>
      </c>
      <c r="AT23" s="120"/>
      <c r="AU23" s="335">
        <f t="shared" si="40"/>
        <v>0</v>
      </c>
      <c r="AV23" s="14"/>
      <c r="AW23" s="302"/>
      <c r="AX23" s="31">
        <f t="shared" si="68"/>
        <v>0</v>
      </c>
      <c r="AY23" s="337">
        <f t="shared" si="69"/>
        <v>0</v>
      </c>
      <c r="AZ23" s="120"/>
      <c r="BA23" s="335">
        <f t="shared" si="43"/>
        <v>0</v>
      </c>
      <c r="BB23" s="14"/>
      <c r="BC23" s="302"/>
      <c r="BD23" s="31">
        <f t="shared" si="70"/>
        <v>0</v>
      </c>
      <c r="BE23" s="337">
        <f t="shared" si="71"/>
        <v>0</v>
      </c>
      <c r="BF23" s="120"/>
      <c r="BG23" s="335">
        <f t="shared" si="46"/>
        <v>0</v>
      </c>
      <c r="BH23" s="14"/>
      <c r="BI23" s="302"/>
      <c r="BJ23" s="31">
        <f t="shared" si="72"/>
        <v>0</v>
      </c>
      <c r="BK23" s="337">
        <f t="shared" si="73"/>
        <v>0</v>
      </c>
      <c r="BL23" s="120"/>
      <c r="BM23" s="335">
        <f t="shared" si="49"/>
        <v>0</v>
      </c>
      <c r="BN23" s="14"/>
      <c r="BO23" s="302"/>
      <c r="BP23" s="31">
        <f t="shared" si="74"/>
        <v>0</v>
      </c>
      <c r="BQ23" s="337">
        <f t="shared" si="75"/>
        <v>0</v>
      </c>
      <c r="BR23" s="120"/>
      <c r="BS23" s="335">
        <f t="shared" si="52"/>
        <v>0</v>
      </c>
      <c r="BT23" s="14"/>
      <c r="BU23" s="302"/>
      <c r="BV23" s="31">
        <f t="shared" si="76"/>
        <v>0</v>
      </c>
      <c r="BW23" s="337">
        <f t="shared" si="77"/>
        <v>0</v>
      </c>
      <c r="BX23" s="120"/>
      <c r="BY23" s="335">
        <f t="shared" si="55"/>
        <v>0</v>
      </c>
    </row>
    <row r="24" spans="2:77" x14ac:dyDescent="0.25">
      <c r="B24">
        <v>18</v>
      </c>
      <c r="C24" s="294"/>
      <c r="D24" s="33"/>
      <c r="E24" s="33"/>
      <c r="F24" s="14"/>
      <c r="G24" s="302"/>
      <c r="H24" s="31">
        <f t="shared" si="25"/>
        <v>0</v>
      </c>
      <c r="I24" s="337">
        <f t="shared" si="26"/>
        <v>0</v>
      </c>
      <c r="J24" s="120"/>
      <c r="K24" s="335">
        <f t="shared" si="1"/>
        <v>0</v>
      </c>
      <c r="L24" s="14"/>
      <c r="M24" s="302"/>
      <c r="N24" s="31">
        <f t="shared" si="56"/>
        <v>0</v>
      </c>
      <c r="O24" s="337">
        <f t="shared" si="57"/>
        <v>0</v>
      </c>
      <c r="P24" s="120"/>
      <c r="Q24" s="335">
        <f t="shared" si="29"/>
        <v>0</v>
      </c>
      <c r="R24" s="14"/>
      <c r="S24" s="302"/>
      <c r="T24" s="31">
        <f t="shared" si="58"/>
        <v>0</v>
      </c>
      <c r="U24" s="337">
        <f t="shared" si="59"/>
        <v>0</v>
      </c>
      <c r="V24" s="120"/>
      <c r="W24" s="335">
        <f t="shared" si="4"/>
        <v>0</v>
      </c>
      <c r="X24" s="14"/>
      <c r="Y24" s="302"/>
      <c r="Z24" s="31">
        <f t="shared" si="60"/>
        <v>0</v>
      </c>
      <c r="AA24" s="337">
        <f t="shared" si="61"/>
        <v>0</v>
      </c>
      <c r="AB24" s="120"/>
      <c r="AC24" s="335">
        <f t="shared" si="4"/>
        <v>0</v>
      </c>
      <c r="AD24" s="14"/>
      <c r="AE24" s="302"/>
      <c r="AF24" s="31">
        <f t="shared" si="62"/>
        <v>0</v>
      </c>
      <c r="AG24" s="337">
        <f t="shared" si="63"/>
        <v>0</v>
      </c>
      <c r="AH24" s="120"/>
      <c r="AI24" s="335">
        <f t="shared" si="4"/>
        <v>0</v>
      </c>
      <c r="AJ24" s="14"/>
      <c r="AK24" s="302"/>
      <c r="AL24" s="31">
        <f t="shared" si="64"/>
        <v>0</v>
      </c>
      <c r="AM24" s="337">
        <f t="shared" si="65"/>
        <v>0</v>
      </c>
      <c r="AN24" s="120"/>
      <c r="AO24" s="335">
        <f t="shared" si="4"/>
        <v>0</v>
      </c>
      <c r="AP24" s="14"/>
      <c r="AQ24" s="302"/>
      <c r="AR24" s="31">
        <f t="shared" si="66"/>
        <v>0</v>
      </c>
      <c r="AS24" s="337">
        <f t="shared" si="67"/>
        <v>0</v>
      </c>
      <c r="AT24" s="120"/>
      <c r="AU24" s="335">
        <f t="shared" si="40"/>
        <v>0</v>
      </c>
      <c r="AV24" s="14"/>
      <c r="AW24" s="302"/>
      <c r="AX24" s="31">
        <f t="shared" si="68"/>
        <v>0</v>
      </c>
      <c r="AY24" s="337">
        <f t="shared" si="69"/>
        <v>0</v>
      </c>
      <c r="AZ24" s="120"/>
      <c r="BA24" s="335">
        <f t="shared" si="43"/>
        <v>0</v>
      </c>
      <c r="BB24" s="14"/>
      <c r="BC24" s="302"/>
      <c r="BD24" s="31">
        <f t="shared" si="70"/>
        <v>0</v>
      </c>
      <c r="BE24" s="337">
        <f t="shared" si="71"/>
        <v>0</v>
      </c>
      <c r="BF24" s="120"/>
      <c r="BG24" s="335">
        <f t="shared" si="46"/>
        <v>0</v>
      </c>
      <c r="BH24" s="14"/>
      <c r="BI24" s="302"/>
      <c r="BJ24" s="31">
        <f t="shared" si="72"/>
        <v>0</v>
      </c>
      <c r="BK24" s="337">
        <f t="shared" si="73"/>
        <v>0</v>
      </c>
      <c r="BL24" s="120"/>
      <c r="BM24" s="335">
        <f t="shared" si="49"/>
        <v>0</v>
      </c>
      <c r="BN24" s="14"/>
      <c r="BO24" s="302"/>
      <c r="BP24" s="31">
        <f t="shared" si="74"/>
        <v>0</v>
      </c>
      <c r="BQ24" s="337">
        <f t="shared" si="75"/>
        <v>0</v>
      </c>
      <c r="BR24" s="120"/>
      <c r="BS24" s="335">
        <f t="shared" si="52"/>
        <v>0</v>
      </c>
      <c r="BT24" s="14"/>
      <c r="BU24" s="302"/>
      <c r="BV24" s="31">
        <f t="shared" si="76"/>
        <v>0</v>
      </c>
      <c r="BW24" s="337">
        <f t="shared" si="77"/>
        <v>0</v>
      </c>
      <c r="BX24" s="120"/>
      <c r="BY24" s="335">
        <f t="shared" si="55"/>
        <v>0</v>
      </c>
    </row>
    <row r="25" spans="2:77" x14ac:dyDescent="0.25">
      <c r="B25">
        <v>19</v>
      </c>
      <c r="C25" s="294"/>
      <c r="D25" s="33"/>
      <c r="E25" s="33"/>
      <c r="F25" s="14"/>
      <c r="G25" s="302"/>
      <c r="H25" s="31">
        <f t="shared" si="25"/>
        <v>0</v>
      </c>
      <c r="I25" s="337">
        <f t="shared" si="26"/>
        <v>0</v>
      </c>
      <c r="J25" s="120"/>
      <c r="K25" s="335">
        <f t="shared" si="1"/>
        <v>0</v>
      </c>
      <c r="L25" s="14"/>
      <c r="M25" s="302"/>
      <c r="N25" s="31">
        <f t="shared" si="56"/>
        <v>0</v>
      </c>
      <c r="O25" s="337">
        <f t="shared" si="57"/>
        <v>0</v>
      </c>
      <c r="P25" s="120"/>
      <c r="Q25" s="335">
        <f t="shared" si="29"/>
        <v>0</v>
      </c>
      <c r="R25" s="14"/>
      <c r="S25" s="302"/>
      <c r="T25" s="31">
        <f t="shared" si="58"/>
        <v>0</v>
      </c>
      <c r="U25" s="337">
        <f t="shared" si="59"/>
        <v>0</v>
      </c>
      <c r="V25" s="120"/>
      <c r="W25" s="335">
        <f t="shared" si="4"/>
        <v>0</v>
      </c>
      <c r="X25" s="14"/>
      <c r="Y25" s="302"/>
      <c r="Z25" s="31">
        <f t="shared" si="60"/>
        <v>0</v>
      </c>
      <c r="AA25" s="337">
        <f t="shared" si="61"/>
        <v>0</v>
      </c>
      <c r="AB25" s="120"/>
      <c r="AC25" s="335">
        <f t="shared" si="4"/>
        <v>0</v>
      </c>
      <c r="AD25" s="14"/>
      <c r="AE25" s="302"/>
      <c r="AF25" s="31">
        <f t="shared" si="62"/>
        <v>0</v>
      </c>
      <c r="AG25" s="337">
        <f t="shared" si="63"/>
        <v>0</v>
      </c>
      <c r="AH25" s="120"/>
      <c r="AI25" s="335">
        <f t="shared" si="4"/>
        <v>0</v>
      </c>
      <c r="AJ25" s="14"/>
      <c r="AK25" s="302"/>
      <c r="AL25" s="31">
        <f t="shared" si="64"/>
        <v>0</v>
      </c>
      <c r="AM25" s="337">
        <f t="shared" si="65"/>
        <v>0</v>
      </c>
      <c r="AN25" s="120"/>
      <c r="AO25" s="335">
        <f t="shared" si="4"/>
        <v>0</v>
      </c>
      <c r="AP25" s="14"/>
      <c r="AQ25" s="302"/>
      <c r="AR25" s="31">
        <f t="shared" si="66"/>
        <v>0</v>
      </c>
      <c r="AS25" s="337">
        <f t="shared" si="67"/>
        <v>0</v>
      </c>
      <c r="AT25" s="120"/>
      <c r="AU25" s="335">
        <f t="shared" si="40"/>
        <v>0</v>
      </c>
      <c r="AV25" s="14"/>
      <c r="AW25" s="302"/>
      <c r="AX25" s="31">
        <f t="shared" si="68"/>
        <v>0</v>
      </c>
      <c r="AY25" s="337">
        <f t="shared" si="69"/>
        <v>0</v>
      </c>
      <c r="AZ25" s="120"/>
      <c r="BA25" s="335">
        <f t="shared" si="43"/>
        <v>0</v>
      </c>
      <c r="BB25" s="14"/>
      <c r="BC25" s="302"/>
      <c r="BD25" s="31">
        <f t="shared" si="70"/>
        <v>0</v>
      </c>
      <c r="BE25" s="337">
        <f t="shared" si="71"/>
        <v>0</v>
      </c>
      <c r="BF25" s="120"/>
      <c r="BG25" s="335">
        <f t="shared" si="46"/>
        <v>0</v>
      </c>
      <c r="BH25" s="14"/>
      <c r="BI25" s="302"/>
      <c r="BJ25" s="31">
        <f t="shared" si="72"/>
        <v>0</v>
      </c>
      <c r="BK25" s="337">
        <f t="shared" si="73"/>
        <v>0</v>
      </c>
      <c r="BL25" s="120"/>
      <c r="BM25" s="335">
        <f t="shared" si="49"/>
        <v>0</v>
      </c>
      <c r="BN25" s="14"/>
      <c r="BO25" s="302"/>
      <c r="BP25" s="31">
        <f t="shared" si="74"/>
        <v>0</v>
      </c>
      <c r="BQ25" s="337">
        <f t="shared" si="75"/>
        <v>0</v>
      </c>
      <c r="BR25" s="120"/>
      <c r="BS25" s="335">
        <f t="shared" si="52"/>
        <v>0</v>
      </c>
      <c r="BT25" s="14"/>
      <c r="BU25" s="302"/>
      <c r="BV25" s="31">
        <f t="shared" si="76"/>
        <v>0</v>
      </c>
      <c r="BW25" s="337">
        <f t="shared" si="77"/>
        <v>0</v>
      </c>
      <c r="BX25" s="120"/>
      <c r="BY25" s="335">
        <f t="shared" si="55"/>
        <v>0</v>
      </c>
    </row>
    <row r="26" spans="2:77" x14ac:dyDescent="0.25">
      <c r="B26">
        <v>20</v>
      </c>
      <c r="C26" s="294"/>
      <c r="D26" s="33"/>
      <c r="E26" s="33"/>
      <c r="F26" s="14"/>
      <c r="G26" s="302"/>
      <c r="H26" s="31">
        <f t="shared" si="25"/>
        <v>0</v>
      </c>
      <c r="I26" s="337">
        <f t="shared" si="26"/>
        <v>0</v>
      </c>
      <c r="J26" s="120"/>
      <c r="K26" s="335">
        <f t="shared" si="1"/>
        <v>0</v>
      </c>
      <c r="L26" s="14"/>
      <c r="M26" s="302"/>
      <c r="N26" s="31">
        <f t="shared" si="56"/>
        <v>0</v>
      </c>
      <c r="O26" s="337">
        <f t="shared" si="57"/>
        <v>0</v>
      </c>
      <c r="P26" s="120"/>
      <c r="Q26" s="335">
        <f t="shared" si="29"/>
        <v>0</v>
      </c>
      <c r="R26" s="14"/>
      <c r="S26" s="302"/>
      <c r="T26" s="31">
        <f t="shared" si="58"/>
        <v>0</v>
      </c>
      <c r="U26" s="337">
        <f t="shared" si="59"/>
        <v>0</v>
      </c>
      <c r="V26" s="120"/>
      <c r="W26" s="335">
        <f t="shared" si="4"/>
        <v>0</v>
      </c>
      <c r="X26" s="14"/>
      <c r="Y26" s="302"/>
      <c r="Z26" s="31">
        <f t="shared" si="60"/>
        <v>0</v>
      </c>
      <c r="AA26" s="337">
        <f t="shared" si="61"/>
        <v>0</v>
      </c>
      <c r="AB26" s="120"/>
      <c r="AC26" s="335">
        <f t="shared" si="4"/>
        <v>0</v>
      </c>
      <c r="AD26" s="14"/>
      <c r="AE26" s="302"/>
      <c r="AF26" s="31">
        <f t="shared" si="62"/>
        <v>0</v>
      </c>
      <c r="AG26" s="337">
        <f t="shared" si="63"/>
        <v>0</v>
      </c>
      <c r="AH26" s="120"/>
      <c r="AI26" s="335">
        <f t="shared" si="4"/>
        <v>0</v>
      </c>
      <c r="AJ26" s="14"/>
      <c r="AK26" s="302"/>
      <c r="AL26" s="31">
        <f t="shared" si="64"/>
        <v>0</v>
      </c>
      <c r="AM26" s="337">
        <f t="shared" si="65"/>
        <v>0</v>
      </c>
      <c r="AN26" s="120"/>
      <c r="AO26" s="335">
        <f t="shared" si="4"/>
        <v>0</v>
      </c>
      <c r="AP26" s="14"/>
      <c r="AQ26" s="302"/>
      <c r="AR26" s="31">
        <f t="shared" si="66"/>
        <v>0</v>
      </c>
      <c r="AS26" s="337">
        <f t="shared" si="67"/>
        <v>0</v>
      </c>
      <c r="AT26" s="120"/>
      <c r="AU26" s="335">
        <f t="shared" si="40"/>
        <v>0</v>
      </c>
      <c r="AV26" s="14"/>
      <c r="AW26" s="302"/>
      <c r="AX26" s="31">
        <f t="shared" si="68"/>
        <v>0</v>
      </c>
      <c r="AY26" s="337">
        <f t="shared" si="69"/>
        <v>0</v>
      </c>
      <c r="AZ26" s="120"/>
      <c r="BA26" s="335">
        <f t="shared" si="43"/>
        <v>0</v>
      </c>
      <c r="BB26" s="14"/>
      <c r="BC26" s="302"/>
      <c r="BD26" s="31">
        <f t="shared" si="70"/>
        <v>0</v>
      </c>
      <c r="BE26" s="337">
        <f t="shared" si="71"/>
        <v>0</v>
      </c>
      <c r="BF26" s="120"/>
      <c r="BG26" s="335">
        <f t="shared" si="46"/>
        <v>0</v>
      </c>
      <c r="BH26" s="14"/>
      <c r="BI26" s="302"/>
      <c r="BJ26" s="31">
        <f t="shared" si="72"/>
        <v>0</v>
      </c>
      <c r="BK26" s="337">
        <f t="shared" si="73"/>
        <v>0</v>
      </c>
      <c r="BL26" s="120"/>
      <c r="BM26" s="335">
        <f t="shared" si="49"/>
        <v>0</v>
      </c>
      <c r="BN26" s="14"/>
      <c r="BO26" s="302"/>
      <c r="BP26" s="31">
        <f t="shared" si="74"/>
        <v>0</v>
      </c>
      <c r="BQ26" s="337">
        <f t="shared" si="75"/>
        <v>0</v>
      </c>
      <c r="BR26" s="120"/>
      <c r="BS26" s="335">
        <f t="shared" si="52"/>
        <v>0</v>
      </c>
      <c r="BT26" s="14"/>
      <c r="BU26" s="302"/>
      <c r="BV26" s="31">
        <f t="shared" si="76"/>
        <v>0</v>
      </c>
      <c r="BW26" s="337">
        <f t="shared" si="77"/>
        <v>0</v>
      </c>
      <c r="BX26" s="120"/>
      <c r="BY26" s="335">
        <f t="shared" si="55"/>
        <v>0</v>
      </c>
    </row>
    <row r="27" spans="2:77" x14ac:dyDescent="0.25">
      <c r="B27">
        <v>21</v>
      </c>
      <c r="C27" s="33"/>
      <c r="D27" s="33"/>
      <c r="E27" s="33"/>
      <c r="F27" s="14"/>
      <c r="G27" s="15"/>
      <c r="H27" s="31">
        <f t="shared" si="25"/>
        <v>0</v>
      </c>
      <c r="I27" s="337">
        <f t="shared" si="26"/>
        <v>0</v>
      </c>
      <c r="J27" s="120"/>
      <c r="K27" s="335">
        <f t="shared" si="1"/>
        <v>0</v>
      </c>
      <c r="L27" s="14"/>
      <c r="M27" s="302"/>
      <c r="N27" s="31">
        <f t="shared" si="56"/>
        <v>0</v>
      </c>
      <c r="O27" s="337">
        <f t="shared" si="57"/>
        <v>0</v>
      </c>
      <c r="P27" s="120"/>
      <c r="Q27" s="335">
        <f t="shared" si="29"/>
        <v>0</v>
      </c>
      <c r="R27" s="14"/>
      <c r="S27" s="302"/>
      <c r="T27" s="31">
        <f t="shared" si="58"/>
        <v>0</v>
      </c>
      <c r="U27" s="337">
        <f t="shared" si="59"/>
        <v>0</v>
      </c>
      <c r="V27" s="120"/>
      <c r="W27" s="335">
        <f t="shared" si="4"/>
        <v>0</v>
      </c>
      <c r="X27" s="14"/>
      <c r="Y27" s="302"/>
      <c r="Z27" s="31">
        <f t="shared" si="60"/>
        <v>0</v>
      </c>
      <c r="AA27" s="337">
        <f t="shared" si="61"/>
        <v>0</v>
      </c>
      <c r="AB27" s="120"/>
      <c r="AC27" s="335">
        <f t="shared" si="4"/>
        <v>0</v>
      </c>
      <c r="AD27" s="14"/>
      <c r="AE27" s="302"/>
      <c r="AF27" s="31">
        <f t="shared" si="62"/>
        <v>0</v>
      </c>
      <c r="AG27" s="337">
        <f t="shared" si="63"/>
        <v>0</v>
      </c>
      <c r="AH27" s="120"/>
      <c r="AI27" s="335">
        <f t="shared" si="4"/>
        <v>0</v>
      </c>
      <c r="AJ27" s="14"/>
      <c r="AK27" s="302"/>
      <c r="AL27" s="31">
        <f t="shared" si="64"/>
        <v>0</v>
      </c>
      <c r="AM27" s="337">
        <f t="shared" si="65"/>
        <v>0</v>
      </c>
      <c r="AN27" s="120"/>
      <c r="AO27" s="335">
        <f t="shared" si="4"/>
        <v>0</v>
      </c>
      <c r="AP27" s="14"/>
      <c r="AQ27" s="302"/>
      <c r="AR27" s="31">
        <f t="shared" si="66"/>
        <v>0</v>
      </c>
      <c r="AS27" s="337">
        <f t="shared" si="67"/>
        <v>0</v>
      </c>
      <c r="AT27" s="120"/>
      <c r="AU27" s="335">
        <f t="shared" si="40"/>
        <v>0</v>
      </c>
      <c r="AV27" s="14"/>
      <c r="AW27" s="302"/>
      <c r="AX27" s="31">
        <f t="shared" si="68"/>
        <v>0</v>
      </c>
      <c r="AY27" s="337">
        <f t="shared" si="69"/>
        <v>0</v>
      </c>
      <c r="AZ27" s="120"/>
      <c r="BA27" s="335">
        <f t="shared" si="43"/>
        <v>0</v>
      </c>
      <c r="BB27" s="14"/>
      <c r="BC27" s="302"/>
      <c r="BD27" s="31">
        <f t="shared" si="70"/>
        <v>0</v>
      </c>
      <c r="BE27" s="337">
        <f t="shared" si="71"/>
        <v>0</v>
      </c>
      <c r="BF27" s="120"/>
      <c r="BG27" s="335">
        <f t="shared" si="46"/>
        <v>0</v>
      </c>
      <c r="BH27" s="14"/>
      <c r="BI27" s="302"/>
      <c r="BJ27" s="31">
        <f t="shared" si="72"/>
        <v>0</v>
      </c>
      <c r="BK27" s="337">
        <f t="shared" si="73"/>
        <v>0</v>
      </c>
      <c r="BL27" s="120"/>
      <c r="BM27" s="335">
        <f t="shared" si="49"/>
        <v>0</v>
      </c>
      <c r="BN27" s="14"/>
      <c r="BO27" s="302"/>
      <c r="BP27" s="31">
        <f t="shared" si="74"/>
        <v>0</v>
      </c>
      <c r="BQ27" s="337">
        <f t="shared" si="75"/>
        <v>0</v>
      </c>
      <c r="BR27" s="120"/>
      <c r="BS27" s="335">
        <f t="shared" si="52"/>
        <v>0</v>
      </c>
      <c r="BT27" s="14"/>
      <c r="BU27" s="302"/>
      <c r="BV27" s="31">
        <f t="shared" si="76"/>
        <v>0</v>
      </c>
      <c r="BW27" s="337">
        <f t="shared" si="77"/>
        <v>0</v>
      </c>
      <c r="BX27" s="120"/>
      <c r="BY27" s="335">
        <f t="shared" si="55"/>
        <v>0</v>
      </c>
    </row>
    <row r="28" spans="2:77" x14ac:dyDescent="0.25">
      <c r="B28">
        <v>22</v>
      </c>
      <c r="C28" s="294"/>
      <c r="D28" s="33"/>
      <c r="E28" s="33"/>
      <c r="F28" s="14"/>
      <c r="G28" s="15"/>
      <c r="H28" s="31">
        <f t="shared" si="25"/>
        <v>0</v>
      </c>
      <c r="I28" s="337">
        <f t="shared" si="26"/>
        <v>0</v>
      </c>
      <c r="J28" s="120"/>
      <c r="K28" s="335">
        <f t="shared" si="1"/>
        <v>0</v>
      </c>
      <c r="L28" s="14"/>
      <c r="M28" s="302"/>
      <c r="N28" s="31">
        <f t="shared" si="56"/>
        <v>0</v>
      </c>
      <c r="O28" s="337">
        <f t="shared" si="57"/>
        <v>0</v>
      </c>
      <c r="P28" s="120"/>
      <c r="Q28" s="335">
        <f t="shared" si="29"/>
        <v>0</v>
      </c>
      <c r="R28" s="14"/>
      <c r="S28" s="302"/>
      <c r="T28" s="31">
        <f t="shared" si="58"/>
        <v>0</v>
      </c>
      <c r="U28" s="337">
        <f t="shared" si="59"/>
        <v>0</v>
      </c>
      <c r="V28" s="120"/>
      <c r="W28" s="335">
        <f t="shared" si="4"/>
        <v>0</v>
      </c>
      <c r="X28" s="14"/>
      <c r="Y28" s="302"/>
      <c r="Z28" s="31">
        <f t="shared" si="60"/>
        <v>0</v>
      </c>
      <c r="AA28" s="337">
        <f t="shared" si="61"/>
        <v>0</v>
      </c>
      <c r="AB28" s="120"/>
      <c r="AC28" s="335">
        <f t="shared" si="4"/>
        <v>0</v>
      </c>
      <c r="AD28" s="14"/>
      <c r="AE28" s="302"/>
      <c r="AF28" s="31">
        <f t="shared" si="62"/>
        <v>0</v>
      </c>
      <c r="AG28" s="337">
        <f t="shared" si="63"/>
        <v>0</v>
      </c>
      <c r="AH28" s="120"/>
      <c r="AI28" s="335">
        <f t="shared" si="4"/>
        <v>0</v>
      </c>
      <c r="AJ28" s="14"/>
      <c r="AK28" s="302"/>
      <c r="AL28" s="31">
        <f t="shared" si="64"/>
        <v>0</v>
      </c>
      <c r="AM28" s="337">
        <f t="shared" si="65"/>
        <v>0</v>
      </c>
      <c r="AN28" s="120"/>
      <c r="AO28" s="335">
        <f t="shared" si="4"/>
        <v>0</v>
      </c>
      <c r="AP28" s="14"/>
      <c r="AQ28" s="302"/>
      <c r="AR28" s="31">
        <f t="shared" si="66"/>
        <v>0</v>
      </c>
      <c r="AS28" s="337">
        <f t="shared" si="67"/>
        <v>0</v>
      </c>
      <c r="AT28" s="120"/>
      <c r="AU28" s="335">
        <f t="shared" si="40"/>
        <v>0</v>
      </c>
      <c r="AV28" s="14"/>
      <c r="AW28" s="302"/>
      <c r="AX28" s="31">
        <f t="shared" si="68"/>
        <v>0</v>
      </c>
      <c r="AY28" s="337">
        <f t="shared" si="69"/>
        <v>0</v>
      </c>
      <c r="AZ28" s="120"/>
      <c r="BA28" s="335">
        <f t="shared" si="43"/>
        <v>0</v>
      </c>
      <c r="BB28" s="14"/>
      <c r="BC28" s="302"/>
      <c r="BD28" s="31">
        <f t="shared" si="70"/>
        <v>0</v>
      </c>
      <c r="BE28" s="337">
        <f t="shared" si="71"/>
        <v>0</v>
      </c>
      <c r="BF28" s="120"/>
      <c r="BG28" s="335">
        <f t="shared" si="46"/>
        <v>0</v>
      </c>
      <c r="BH28" s="14"/>
      <c r="BI28" s="302"/>
      <c r="BJ28" s="31">
        <f t="shared" si="72"/>
        <v>0</v>
      </c>
      <c r="BK28" s="337">
        <f t="shared" si="73"/>
        <v>0</v>
      </c>
      <c r="BL28" s="120"/>
      <c r="BM28" s="335">
        <f t="shared" si="49"/>
        <v>0</v>
      </c>
      <c r="BN28" s="14"/>
      <c r="BO28" s="302"/>
      <c r="BP28" s="31">
        <f t="shared" si="74"/>
        <v>0</v>
      </c>
      <c r="BQ28" s="337">
        <f t="shared" si="75"/>
        <v>0</v>
      </c>
      <c r="BR28" s="120"/>
      <c r="BS28" s="335">
        <f t="shared" si="52"/>
        <v>0</v>
      </c>
      <c r="BT28" s="14"/>
      <c r="BU28" s="302"/>
      <c r="BV28" s="31">
        <f t="shared" si="76"/>
        <v>0</v>
      </c>
      <c r="BW28" s="337">
        <f t="shared" si="77"/>
        <v>0</v>
      </c>
      <c r="BX28" s="120"/>
      <c r="BY28" s="335">
        <f t="shared" si="55"/>
        <v>0</v>
      </c>
    </row>
    <row r="29" spans="2:77" x14ac:dyDescent="0.25">
      <c r="B29">
        <v>23</v>
      </c>
      <c r="C29" s="294"/>
      <c r="D29" s="33"/>
      <c r="E29" s="33"/>
      <c r="F29" s="14"/>
      <c r="G29" s="15"/>
      <c r="H29" s="31">
        <f t="shared" si="25"/>
        <v>0</v>
      </c>
      <c r="I29" s="337">
        <f t="shared" si="26"/>
        <v>0</v>
      </c>
      <c r="J29" s="120"/>
      <c r="K29" s="335">
        <f t="shared" si="1"/>
        <v>0</v>
      </c>
      <c r="L29" s="14"/>
      <c r="M29" s="302"/>
      <c r="N29" s="31">
        <f t="shared" si="56"/>
        <v>0</v>
      </c>
      <c r="O29" s="337">
        <f t="shared" si="57"/>
        <v>0</v>
      </c>
      <c r="P29" s="120"/>
      <c r="Q29" s="335">
        <f t="shared" si="29"/>
        <v>0</v>
      </c>
      <c r="R29" s="14"/>
      <c r="S29" s="302"/>
      <c r="T29" s="31">
        <f t="shared" si="58"/>
        <v>0</v>
      </c>
      <c r="U29" s="337">
        <f t="shared" si="59"/>
        <v>0</v>
      </c>
      <c r="V29" s="120"/>
      <c r="W29" s="335">
        <f t="shared" si="4"/>
        <v>0</v>
      </c>
      <c r="X29" s="14"/>
      <c r="Y29" s="302"/>
      <c r="Z29" s="31">
        <f t="shared" si="60"/>
        <v>0</v>
      </c>
      <c r="AA29" s="337">
        <f t="shared" si="61"/>
        <v>0</v>
      </c>
      <c r="AB29" s="120"/>
      <c r="AC29" s="335">
        <f t="shared" si="4"/>
        <v>0</v>
      </c>
      <c r="AD29" s="14"/>
      <c r="AE29" s="302"/>
      <c r="AF29" s="31">
        <f t="shared" si="62"/>
        <v>0</v>
      </c>
      <c r="AG29" s="337">
        <f t="shared" si="63"/>
        <v>0</v>
      </c>
      <c r="AH29" s="120"/>
      <c r="AI29" s="335">
        <f t="shared" si="4"/>
        <v>0</v>
      </c>
      <c r="AJ29" s="14"/>
      <c r="AK29" s="302"/>
      <c r="AL29" s="31">
        <f t="shared" si="64"/>
        <v>0</v>
      </c>
      <c r="AM29" s="337">
        <f t="shared" si="65"/>
        <v>0</v>
      </c>
      <c r="AN29" s="120"/>
      <c r="AO29" s="335">
        <f t="shared" si="4"/>
        <v>0</v>
      </c>
      <c r="AP29" s="14"/>
      <c r="AQ29" s="302"/>
      <c r="AR29" s="31">
        <f t="shared" si="66"/>
        <v>0</v>
      </c>
      <c r="AS29" s="337">
        <f t="shared" si="67"/>
        <v>0</v>
      </c>
      <c r="AT29" s="120"/>
      <c r="AU29" s="335">
        <f t="shared" si="40"/>
        <v>0</v>
      </c>
      <c r="AV29" s="14"/>
      <c r="AW29" s="302"/>
      <c r="AX29" s="31">
        <f t="shared" si="68"/>
        <v>0</v>
      </c>
      <c r="AY29" s="337">
        <f t="shared" si="69"/>
        <v>0</v>
      </c>
      <c r="AZ29" s="120"/>
      <c r="BA29" s="335">
        <f t="shared" si="43"/>
        <v>0</v>
      </c>
      <c r="BB29" s="14"/>
      <c r="BC29" s="302"/>
      <c r="BD29" s="31">
        <f t="shared" si="70"/>
        <v>0</v>
      </c>
      <c r="BE29" s="337">
        <f t="shared" si="71"/>
        <v>0</v>
      </c>
      <c r="BF29" s="120"/>
      <c r="BG29" s="335">
        <f t="shared" si="46"/>
        <v>0</v>
      </c>
      <c r="BH29" s="14"/>
      <c r="BI29" s="302"/>
      <c r="BJ29" s="31">
        <f t="shared" si="72"/>
        <v>0</v>
      </c>
      <c r="BK29" s="337">
        <f t="shared" si="73"/>
        <v>0</v>
      </c>
      <c r="BL29" s="120"/>
      <c r="BM29" s="335">
        <f t="shared" si="49"/>
        <v>0</v>
      </c>
      <c r="BN29" s="14"/>
      <c r="BO29" s="302"/>
      <c r="BP29" s="31">
        <f t="shared" si="74"/>
        <v>0</v>
      </c>
      <c r="BQ29" s="337">
        <f t="shared" si="75"/>
        <v>0</v>
      </c>
      <c r="BR29" s="120"/>
      <c r="BS29" s="335">
        <f t="shared" si="52"/>
        <v>0</v>
      </c>
      <c r="BT29" s="14"/>
      <c r="BU29" s="302"/>
      <c r="BV29" s="31">
        <f t="shared" si="76"/>
        <v>0</v>
      </c>
      <c r="BW29" s="337">
        <f t="shared" si="77"/>
        <v>0</v>
      </c>
      <c r="BX29" s="120"/>
      <c r="BY29" s="335">
        <f t="shared" si="55"/>
        <v>0</v>
      </c>
    </row>
    <row r="30" spans="2:77" x14ac:dyDescent="0.25">
      <c r="B30">
        <v>24</v>
      </c>
      <c r="C30" s="294"/>
      <c r="D30" s="33"/>
      <c r="E30" s="33"/>
      <c r="F30" s="14"/>
      <c r="G30" s="15"/>
      <c r="H30" s="31">
        <f t="shared" si="25"/>
        <v>0</v>
      </c>
      <c r="I30" s="337">
        <f t="shared" si="26"/>
        <v>0</v>
      </c>
      <c r="J30" s="120"/>
      <c r="K30" s="335">
        <f t="shared" si="1"/>
        <v>0</v>
      </c>
      <c r="L30" s="14"/>
      <c r="M30" s="302"/>
      <c r="N30" s="31">
        <f t="shared" si="56"/>
        <v>0</v>
      </c>
      <c r="O30" s="337">
        <f t="shared" si="57"/>
        <v>0</v>
      </c>
      <c r="P30" s="120"/>
      <c r="Q30" s="335">
        <f t="shared" si="29"/>
        <v>0</v>
      </c>
      <c r="R30" s="14"/>
      <c r="S30" s="302"/>
      <c r="T30" s="31">
        <f t="shared" si="58"/>
        <v>0</v>
      </c>
      <c r="U30" s="337">
        <f t="shared" si="59"/>
        <v>0</v>
      </c>
      <c r="V30" s="120"/>
      <c r="W30" s="335">
        <f t="shared" si="4"/>
        <v>0</v>
      </c>
      <c r="X30" s="14"/>
      <c r="Y30" s="302"/>
      <c r="Z30" s="31">
        <f t="shared" si="60"/>
        <v>0</v>
      </c>
      <c r="AA30" s="337">
        <f t="shared" si="61"/>
        <v>0</v>
      </c>
      <c r="AB30" s="120"/>
      <c r="AC30" s="335">
        <f t="shared" si="4"/>
        <v>0</v>
      </c>
      <c r="AD30" s="14"/>
      <c r="AE30" s="302"/>
      <c r="AF30" s="31">
        <f t="shared" si="62"/>
        <v>0</v>
      </c>
      <c r="AG30" s="337">
        <f t="shared" si="63"/>
        <v>0</v>
      </c>
      <c r="AH30" s="120"/>
      <c r="AI30" s="335">
        <f t="shared" si="4"/>
        <v>0</v>
      </c>
      <c r="AJ30" s="14"/>
      <c r="AK30" s="302"/>
      <c r="AL30" s="31">
        <f t="shared" si="64"/>
        <v>0</v>
      </c>
      <c r="AM30" s="337">
        <f t="shared" si="65"/>
        <v>0</v>
      </c>
      <c r="AN30" s="120"/>
      <c r="AO30" s="335">
        <f t="shared" si="4"/>
        <v>0</v>
      </c>
      <c r="AP30" s="14"/>
      <c r="AQ30" s="302"/>
      <c r="AR30" s="31">
        <f t="shared" si="66"/>
        <v>0</v>
      </c>
      <c r="AS30" s="337">
        <f t="shared" si="67"/>
        <v>0</v>
      </c>
      <c r="AT30" s="120"/>
      <c r="AU30" s="335">
        <f t="shared" si="40"/>
        <v>0</v>
      </c>
      <c r="AV30" s="14"/>
      <c r="AW30" s="302"/>
      <c r="AX30" s="31">
        <f t="shared" si="68"/>
        <v>0</v>
      </c>
      <c r="AY30" s="337">
        <f t="shared" si="69"/>
        <v>0</v>
      </c>
      <c r="AZ30" s="120"/>
      <c r="BA30" s="335">
        <f t="shared" si="43"/>
        <v>0</v>
      </c>
      <c r="BB30" s="14"/>
      <c r="BC30" s="302"/>
      <c r="BD30" s="31">
        <f t="shared" si="70"/>
        <v>0</v>
      </c>
      <c r="BE30" s="337">
        <f t="shared" si="71"/>
        <v>0</v>
      </c>
      <c r="BF30" s="120"/>
      <c r="BG30" s="335">
        <f t="shared" si="46"/>
        <v>0</v>
      </c>
      <c r="BH30" s="14"/>
      <c r="BI30" s="302"/>
      <c r="BJ30" s="31">
        <f t="shared" si="72"/>
        <v>0</v>
      </c>
      <c r="BK30" s="337">
        <f t="shared" si="73"/>
        <v>0</v>
      </c>
      <c r="BL30" s="120"/>
      <c r="BM30" s="335">
        <f t="shared" si="49"/>
        <v>0</v>
      </c>
      <c r="BN30" s="14"/>
      <c r="BO30" s="302"/>
      <c r="BP30" s="31">
        <f t="shared" si="74"/>
        <v>0</v>
      </c>
      <c r="BQ30" s="337">
        <f t="shared" si="75"/>
        <v>0</v>
      </c>
      <c r="BR30" s="120"/>
      <c r="BS30" s="335">
        <f t="shared" si="52"/>
        <v>0</v>
      </c>
      <c r="BT30" s="14"/>
      <c r="BU30" s="302"/>
      <c r="BV30" s="31">
        <f t="shared" si="76"/>
        <v>0</v>
      </c>
      <c r="BW30" s="337">
        <f t="shared" si="77"/>
        <v>0</v>
      </c>
      <c r="BX30" s="120"/>
      <c r="BY30" s="335">
        <f t="shared" si="55"/>
        <v>0</v>
      </c>
    </row>
    <row r="31" spans="2:77" x14ac:dyDescent="0.25">
      <c r="B31">
        <v>38</v>
      </c>
      <c r="C31" s="33"/>
      <c r="D31" s="33"/>
      <c r="E31" s="33"/>
      <c r="F31" s="14"/>
      <c r="G31" s="15"/>
      <c r="H31" s="31">
        <f t="shared" ref="H31" si="78">IF($E31=5,5%*F31,IF($E31=10,10%*F31,IF($E31=15,15%*F31,0)))</f>
        <v>0</v>
      </c>
      <c r="I31" s="337">
        <f t="shared" ref="I31" si="79">F31+G31</f>
        <v>0</v>
      </c>
      <c r="J31" s="120"/>
      <c r="K31" s="335">
        <f t="shared" si="1"/>
        <v>0</v>
      </c>
      <c r="L31" s="14"/>
      <c r="M31" s="15"/>
      <c r="N31" s="31">
        <f t="shared" si="27"/>
        <v>0</v>
      </c>
      <c r="O31" s="337">
        <f t="shared" si="28"/>
        <v>0</v>
      </c>
      <c r="P31" s="120"/>
      <c r="Q31" s="335">
        <f t="shared" si="29"/>
        <v>0</v>
      </c>
      <c r="R31" s="14"/>
      <c r="S31" s="15"/>
      <c r="T31" s="31">
        <f t="shared" si="5"/>
        <v>0</v>
      </c>
      <c r="U31" s="337">
        <f t="shared" si="6"/>
        <v>0</v>
      </c>
      <c r="V31" s="120"/>
      <c r="W31" s="335">
        <f t="shared" si="4"/>
        <v>0</v>
      </c>
      <c r="X31" s="14"/>
      <c r="Y31" s="15"/>
      <c r="Z31" s="31">
        <f t="shared" si="7"/>
        <v>0</v>
      </c>
      <c r="AA31" s="337">
        <f t="shared" si="8"/>
        <v>0</v>
      </c>
      <c r="AB31" s="120"/>
      <c r="AC31" s="335">
        <f t="shared" si="4"/>
        <v>0</v>
      </c>
      <c r="AD31" s="14"/>
      <c r="AE31" s="15"/>
      <c r="AF31" s="31">
        <f t="shared" si="9"/>
        <v>0</v>
      </c>
      <c r="AG31" s="337">
        <f t="shared" si="10"/>
        <v>0</v>
      </c>
      <c r="AH31" s="120"/>
      <c r="AI31" s="335">
        <f t="shared" si="4"/>
        <v>0</v>
      </c>
      <c r="AJ31" s="14"/>
      <c r="AK31" s="15"/>
      <c r="AL31" s="31">
        <f t="shared" si="11"/>
        <v>0</v>
      </c>
      <c r="AM31" s="337">
        <f t="shared" si="12"/>
        <v>0</v>
      </c>
      <c r="AN31" s="120"/>
      <c r="AO31" s="335">
        <f t="shared" si="4"/>
        <v>0</v>
      </c>
      <c r="AP31" s="14"/>
      <c r="AQ31" s="15"/>
      <c r="AR31" s="31">
        <f t="shared" si="13"/>
        <v>0</v>
      </c>
      <c r="AS31" s="337">
        <f t="shared" si="14"/>
        <v>0</v>
      </c>
      <c r="AT31" s="120"/>
      <c r="AU31" s="335">
        <f t="shared" si="4"/>
        <v>0</v>
      </c>
      <c r="AV31" s="14"/>
      <c r="AW31" s="15"/>
      <c r="AX31" s="31">
        <f t="shared" si="15"/>
        <v>0</v>
      </c>
      <c r="AY31" s="337">
        <f t="shared" si="16"/>
        <v>0</v>
      </c>
      <c r="AZ31" s="120"/>
      <c r="BA31" s="335">
        <f t="shared" si="4"/>
        <v>0</v>
      </c>
      <c r="BB31" s="14"/>
      <c r="BC31" s="15"/>
      <c r="BD31" s="31">
        <f t="shared" si="17"/>
        <v>0</v>
      </c>
      <c r="BE31" s="337">
        <f t="shared" si="18"/>
        <v>0</v>
      </c>
      <c r="BF31" s="120"/>
      <c r="BG31" s="335">
        <f t="shared" si="4"/>
        <v>0</v>
      </c>
      <c r="BH31" s="14"/>
      <c r="BI31" s="15"/>
      <c r="BJ31" s="31">
        <f t="shared" si="47"/>
        <v>0</v>
      </c>
      <c r="BK31" s="337">
        <f t="shared" si="48"/>
        <v>0</v>
      </c>
      <c r="BL31" s="120"/>
      <c r="BM31" s="335">
        <f t="shared" si="49"/>
        <v>0</v>
      </c>
      <c r="BN31" s="14"/>
      <c r="BO31" s="15"/>
      <c r="BP31" s="31">
        <f t="shared" si="21"/>
        <v>0</v>
      </c>
      <c r="BQ31" s="337">
        <f t="shared" si="22"/>
        <v>0</v>
      </c>
      <c r="BR31" s="120"/>
      <c r="BS31" s="335">
        <f t="shared" si="52"/>
        <v>0</v>
      </c>
      <c r="BT31" s="14"/>
      <c r="BU31" s="15"/>
      <c r="BV31" s="31">
        <f t="shared" si="23"/>
        <v>0</v>
      </c>
      <c r="BW31" s="337">
        <f t="shared" si="24"/>
        <v>0</v>
      </c>
      <c r="BX31" s="120"/>
      <c r="BY31" s="335">
        <f t="shared" si="4"/>
        <v>0</v>
      </c>
    </row>
    <row r="32" spans="2:77" x14ac:dyDescent="0.25">
      <c r="B32">
        <v>39</v>
      </c>
      <c r="C32" s="33"/>
      <c r="D32" s="33"/>
      <c r="E32" s="33"/>
      <c r="F32" s="14"/>
      <c r="G32" s="15"/>
      <c r="H32" s="31">
        <f t="shared" ref="H32:H45" si="80">IF($E32=5,5%*F32,IF($E32=10,10%*F32,IF($E32=15,15%*F32,0)))</f>
        <v>0</v>
      </c>
      <c r="I32" s="337">
        <f t="shared" ref="I32:I45" si="81">F32+G32</f>
        <v>0</v>
      </c>
      <c r="J32" s="120"/>
      <c r="K32" s="335">
        <f t="shared" si="1"/>
        <v>0</v>
      </c>
      <c r="L32" s="14"/>
      <c r="M32" s="15"/>
      <c r="N32" s="31">
        <f t="shared" si="27"/>
        <v>0</v>
      </c>
      <c r="O32" s="337">
        <f t="shared" si="28"/>
        <v>0</v>
      </c>
      <c r="P32" s="120"/>
      <c r="Q32" s="335">
        <f t="shared" si="29"/>
        <v>0</v>
      </c>
      <c r="R32" s="14"/>
      <c r="S32" s="15"/>
      <c r="T32" s="31">
        <f t="shared" si="5"/>
        <v>0</v>
      </c>
      <c r="U32" s="337">
        <f t="shared" si="6"/>
        <v>0</v>
      </c>
      <c r="V32" s="120"/>
      <c r="W32" s="335">
        <f t="shared" si="4"/>
        <v>0</v>
      </c>
      <c r="X32" s="14"/>
      <c r="Y32" s="15"/>
      <c r="Z32" s="31">
        <f t="shared" si="7"/>
        <v>0</v>
      </c>
      <c r="AA32" s="337">
        <f t="shared" si="8"/>
        <v>0</v>
      </c>
      <c r="AB32" s="120"/>
      <c r="AC32" s="335">
        <f t="shared" si="4"/>
        <v>0</v>
      </c>
      <c r="AD32" s="14"/>
      <c r="AE32" s="15"/>
      <c r="AF32" s="31">
        <f t="shared" si="9"/>
        <v>0</v>
      </c>
      <c r="AG32" s="337">
        <f t="shared" si="10"/>
        <v>0</v>
      </c>
      <c r="AH32" s="120"/>
      <c r="AI32" s="335">
        <f t="shared" si="4"/>
        <v>0</v>
      </c>
      <c r="AJ32" s="14"/>
      <c r="AK32" s="15"/>
      <c r="AL32" s="31">
        <f t="shared" si="11"/>
        <v>0</v>
      </c>
      <c r="AM32" s="337">
        <f t="shared" si="12"/>
        <v>0</v>
      </c>
      <c r="AN32" s="120"/>
      <c r="AO32" s="335">
        <f t="shared" ref="AO32:AO34" si="82">AN32*$K$2</f>
        <v>0</v>
      </c>
      <c r="AP32" s="14"/>
      <c r="AQ32" s="15"/>
      <c r="AR32" s="31">
        <f t="shared" si="13"/>
        <v>0</v>
      </c>
      <c r="AS32" s="337">
        <f t="shared" si="14"/>
        <v>0</v>
      </c>
      <c r="AT32" s="120"/>
      <c r="AU32" s="335">
        <f t="shared" si="4"/>
        <v>0</v>
      </c>
      <c r="AV32" s="14"/>
      <c r="AW32" s="15"/>
      <c r="AX32" s="31">
        <f t="shared" si="15"/>
        <v>0</v>
      </c>
      <c r="AY32" s="337">
        <f t="shared" si="16"/>
        <v>0</v>
      </c>
      <c r="AZ32" s="120"/>
      <c r="BA32" s="335">
        <f t="shared" si="4"/>
        <v>0</v>
      </c>
      <c r="BB32" s="14"/>
      <c r="BC32" s="15"/>
      <c r="BD32" s="31">
        <f t="shared" si="17"/>
        <v>0</v>
      </c>
      <c r="BE32" s="337">
        <f t="shared" si="18"/>
        <v>0</v>
      </c>
      <c r="BF32" s="120"/>
      <c r="BG32" s="335">
        <f t="shared" si="4"/>
        <v>0</v>
      </c>
      <c r="BH32" s="14"/>
      <c r="BI32" s="15"/>
      <c r="BJ32" s="31">
        <f t="shared" si="47"/>
        <v>0</v>
      </c>
      <c r="BK32" s="337">
        <f t="shared" si="48"/>
        <v>0</v>
      </c>
      <c r="BL32" s="120"/>
      <c r="BM32" s="335">
        <f t="shared" si="4"/>
        <v>0</v>
      </c>
      <c r="BN32" s="14"/>
      <c r="BO32" s="15"/>
      <c r="BP32" s="31">
        <f t="shared" si="21"/>
        <v>0</v>
      </c>
      <c r="BQ32" s="337">
        <f t="shared" si="22"/>
        <v>0</v>
      </c>
      <c r="BR32" s="120"/>
      <c r="BS32" s="335">
        <f t="shared" si="4"/>
        <v>0</v>
      </c>
      <c r="BT32" s="14"/>
      <c r="BU32" s="15"/>
      <c r="BV32" s="31">
        <f t="shared" si="23"/>
        <v>0</v>
      </c>
      <c r="BW32" s="337">
        <f t="shared" si="24"/>
        <v>0</v>
      </c>
      <c r="BX32" s="120"/>
      <c r="BY32" s="335">
        <f t="shared" si="4"/>
        <v>0</v>
      </c>
    </row>
    <row r="33" spans="2:77" x14ac:dyDescent="0.25">
      <c r="B33">
        <v>40</v>
      </c>
      <c r="C33" s="33"/>
      <c r="D33" s="33"/>
      <c r="E33" s="33"/>
      <c r="F33" s="14"/>
      <c r="G33" s="15"/>
      <c r="H33" s="31">
        <f t="shared" si="80"/>
        <v>0</v>
      </c>
      <c r="I33" s="337">
        <f t="shared" si="81"/>
        <v>0</v>
      </c>
      <c r="J33" s="120"/>
      <c r="K33" s="335">
        <f t="shared" si="1"/>
        <v>0</v>
      </c>
      <c r="L33" s="14"/>
      <c r="M33" s="15"/>
      <c r="N33" s="31">
        <f t="shared" si="27"/>
        <v>0</v>
      </c>
      <c r="O33" s="337">
        <f t="shared" si="28"/>
        <v>0</v>
      </c>
      <c r="P33" s="120"/>
      <c r="Q33" s="335">
        <f t="shared" si="29"/>
        <v>0</v>
      </c>
      <c r="R33" s="14"/>
      <c r="S33" s="15"/>
      <c r="T33" s="31">
        <f t="shared" si="5"/>
        <v>0</v>
      </c>
      <c r="U33" s="337">
        <f t="shared" si="6"/>
        <v>0</v>
      </c>
      <c r="V33" s="120"/>
      <c r="W33" s="335">
        <f t="shared" si="4"/>
        <v>0</v>
      </c>
      <c r="X33" s="14"/>
      <c r="Y33" s="15"/>
      <c r="Z33" s="31">
        <f t="shared" si="7"/>
        <v>0</v>
      </c>
      <c r="AA33" s="337">
        <f t="shared" si="8"/>
        <v>0</v>
      </c>
      <c r="AB33" s="120"/>
      <c r="AC33" s="335">
        <f t="shared" si="4"/>
        <v>0</v>
      </c>
      <c r="AD33" s="14"/>
      <c r="AE33" s="15"/>
      <c r="AF33" s="31">
        <f t="shared" si="9"/>
        <v>0</v>
      </c>
      <c r="AG33" s="337">
        <f t="shared" si="10"/>
        <v>0</v>
      </c>
      <c r="AH33" s="120"/>
      <c r="AI33" s="335">
        <f t="shared" si="4"/>
        <v>0</v>
      </c>
      <c r="AJ33" s="14"/>
      <c r="AK33" s="15"/>
      <c r="AL33" s="31">
        <f t="shared" si="11"/>
        <v>0</v>
      </c>
      <c r="AM33" s="337">
        <f t="shared" si="12"/>
        <v>0</v>
      </c>
      <c r="AN33" s="120"/>
      <c r="AO33" s="335">
        <f t="shared" si="82"/>
        <v>0</v>
      </c>
      <c r="AP33" s="14"/>
      <c r="AQ33" s="15"/>
      <c r="AR33" s="31">
        <f t="shared" si="13"/>
        <v>0</v>
      </c>
      <c r="AS33" s="337">
        <f t="shared" si="14"/>
        <v>0</v>
      </c>
      <c r="AT33" s="120"/>
      <c r="AU33" s="335">
        <f t="shared" si="4"/>
        <v>0</v>
      </c>
      <c r="AV33" s="14"/>
      <c r="AW33" s="15"/>
      <c r="AX33" s="31">
        <f t="shared" si="15"/>
        <v>0</v>
      </c>
      <c r="AY33" s="337">
        <f t="shared" si="16"/>
        <v>0</v>
      </c>
      <c r="AZ33" s="120"/>
      <c r="BA33" s="335">
        <f t="shared" si="4"/>
        <v>0</v>
      </c>
      <c r="BB33" s="14"/>
      <c r="BC33" s="15"/>
      <c r="BD33" s="31">
        <f t="shared" si="17"/>
        <v>0</v>
      </c>
      <c r="BE33" s="337">
        <f t="shared" si="18"/>
        <v>0</v>
      </c>
      <c r="BF33" s="120"/>
      <c r="BG33" s="335">
        <f t="shared" si="4"/>
        <v>0</v>
      </c>
      <c r="BH33" s="14"/>
      <c r="BI33" s="15"/>
      <c r="BJ33" s="31">
        <f t="shared" si="47"/>
        <v>0</v>
      </c>
      <c r="BK33" s="337">
        <f t="shared" si="48"/>
        <v>0</v>
      </c>
      <c r="BL33" s="120"/>
      <c r="BM33" s="335">
        <f t="shared" si="4"/>
        <v>0</v>
      </c>
      <c r="BN33" s="14"/>
      <c r="BO33" s="15"/>
      <c r="BP33" s="31">
        <f t="shared" si="21"/>
        <v>0</v>
      </c>
      <c r="BQ33" s="337">
        <f t="shared" si="22"/>
        <v>0</v>
      </c>
      <c r="BR33" s="120"/>
      <c r="BS33" s="335">
        <f t="shared" si="4"/>
        <v>0</v>
      </c>
      <c r="BT33" s="14"/>
      <c r="BU33" s="15"/>
      <c r="BV33" s="31">
        <f t="shared" si="23"/>
        <v>0</v>
      </c>
      <c r="BW33" s="337">
        <f t="shared" si="24"/>
        <v>0</v>
      </c>
      <c r="BX33" s="120"/>
      <c r="BY33" s="335">
        <f t="shared" si="4"/>
        <v>0</v>
      </c>
    </row>
    <row r="34" spans="2:77" x14ac:dyDescent="0.25">
      <c r="B34">
        <v>41</v>
      </c>
      <c r="C34" s="33"/>
      <c r="D34" s="33"/>
      <c r="E34" s="33"/>
      <c r="F34" s="14"/>
      <c r="G34" s="15"/>
      <c r="H34" s="31">
        <f t="shared" si="80"/>
        <v>0</v>
      </c>
      <c r="I34" s="337">
        <f t="shared" si="81"/>
        <v>0</v>
      </c>
      <c r="J34" s="120"/>
      <c r="K34" s="335">
        <f t="shared" si="1"/>
        <v>0</v>
      </c>
      <c r="L34" s="14"/>
      <c r="M34" s="15"/>
      <c r="N34" s="31">
        <f t="shared" si="27"/>
        <v>0</v>
      </c>
      <c r="O34" s="337">
        <f t="shared" si="28"/>
        <v>0</v>
      </c>
      <c r="P34" s="120"/>
      <c r="Q34" s="335">
        <f t="shared" si="4"/>
        <v>0</v>
      </c>
      <c r="R34" s="14"/>
      <c r="S34" s="15"/>
      <c r="T34" s="31">
        <f t="shared" si="5"/>
        <v>0</v>
      </c>
      <c r="U34" s="337">
        <f t="shared" si="6"/>
        <v>0</v>
      </c>
      <c r="V34" s="120"/>
      <c r="W34" s="335">
        <f t="shared" si="4"/>
        <v>0</v>
      </c>
      <c r="X34" s="14"/>
      <c r="Y34" s="15"/>
      <c r="Z34" s="31">
        <f t="shared" si="7"/>
        <v>0</v>
      </c>
      <c r="AA34" s="337">
        <f t="shared" si="8"/>
        <v>0</v>
      </c>
      <c r="AB34" s="120"/>
      <c r="AC34" s="335">
        <f t="shared" si="4"/>
        <v>0</v>
      </c>
      <c r="AD34" s="14"/>
      <c r="AE34" s="15"/>
      <c r="AF34" s="31">
        <f t="shared" si="9"/>
        <v>0</v>
      </c>
      <c r="AG34" s="337">
        <f t="shared" si="10"/>
        <v>0</v>
      </c>
      <c r="AH34" s="120"/>
      <c r="AI34" s="335">
        <f t="shared" si="4"/>
        <v>0</v>
      </c>
      <c r="AJ34" s="14"/>
      <c r="AK34" s="15"/>
      <c r="AL34" s="31">
        <f t="shared" si="11"/>
        <v>0</v>
      </c>
      <c r="AM34" s="337">
        <f t="shared" si="12"/>
        <v>0</v>
      </c>
      <c r="AN34" s="120"/>
      <c r="AO34" s="335">
        <f t="shared" si="82"/>
        <v>0</v>
      </c>
      <c r="AP34" s="14"/>
      <c r="AQ34" s="15"/>
      <c r="AR34" s="31">
        <f t="shared" si="13"/>
        <v>0</v>
      </c>
      <c r="AS34" s="337">
        <f t="shared" si="14"/>
        <v>0</v>
      </c>
      <c r="AT34" s="120"/>
      <c r="AU34" s="335">
        <f t="shared" si="4"/>
        <v>0</v>
      </c>
      <c r="AV34" s="14"/>
      <c r="AW34" s="15"/>
      <c r="AX34" s="31">
        <f t="shared" si="15"/>
        <v>0</v>
      </c>
      <c r="AY34" s="337">
        <f t="shared" si="16"/>
        <v>0</v>
      </c>
      <c r="AZ34" s="120"/>
      <c r="BA34" s="335">
        <f t="shared" si="4"/>
        <v>0</v>
      </c>
      <c r="BB34" s="14"/>
      <c r="BC34" s="15"/>
      <c r="BD34" s="31">
        <f t="shared" si="17"/>
        <v>0</v>
      </c>
      <c r="BE34" s="337">
        <f t="shared" si="18"/>
        <v>0</v>
      </c>
      <c r="BF34" s="120"/>
      <c r="BG34" s="335">
        <f t="shared" si="4"/>
        <v>0</v>
      </c>
      <c r="BH34" s="14"/>
      <c r="BI34" s="15"/>
      <c r="BJ34" s="31">
        <f t="shared" si="19"/>
        <v>0</v>
      </c>
      <c r="BK34" s="337">
        <f t="shared" si="20"/>
        <v>0</v>
      </c>
      <c r="BL34" s="120"/>
      <c r="BM34" s="335">
        <f t="shared" si="4"/>
        <v>0</v>
      </c>
      <c r="BN34" s="14"/>
      <c r="BO34" s="15"/>
      <c r="BP34" s="31">
        <f t="shared" si="21"/>
        <v>0</v>
      </c>
      <c r="BQ34" s="337">
        <f t="shared" si="22"/>
        <v>0</v>
      </c>
      <c r="BR34" s="120"/>
      <c r="BS34" s="335">
        <f t="shared" si="4"/>
        <v>0</v>
      </c>
      <c r="BT34" s="14"/>
      <c r="BU34" s="15"/>
      <c r="BV34" s="31">
        <f t="shared" si="23"/>
        <v>0</v>
      </c>
      <c r="BW34" s="337">
        <f t="shared" si="24"/>
        <v>0</v>
      </c>
      <c r="BX34" s="120"/>
      <c r="BY34" s="335">
        <f t="shared" si="4"/>
        <v>0</v>
      </c>
    </row>
    <row r="35" spans="2:77" x14ac:dyDescent="0.25">
      <c r="B35">
        <v>42</v>
      </c>
      <c r="C35" s="33"/>
      <c r="D35" s="33"/>
      <c r="E35" s="33"/>
      <c r="F35" s="14"/>
      <c r="G35" s="15"/>
      <c r="H35" s="31">
        <f t="shared" si="80"/>
        <v>0</v>
      </c>
      <c r="I35" s="337">
        <f t="shared" si="81"/>
        <v>0</v>
      </c>
      <c r="J35" s="120"/>
      <c r="K35" s="335">
        <f t="shared" si="1"/>
        <v>0</v>
      </c>
      <c r="L35" s="14"/>
      <c r="M35" s="15"/>
      <c r="N35" s="31">
        <f t="shared" si="27"/>
        <v>0</v>
      </c>
      <c r="O35" s="337">
        <f t="shared" si="28"/>
        <v>0</v>
      </c>
      <c r="P35" s="120"/>
      <c r="Q35" s="335">
        <f t="shared" si="4"/>
        <v>0</v>
      </c>
      <c r="R35" s="14"/>
      <c r="S35" s="15"/>
      <c r="T35" s="31">
        <f t="shared" si="5"/>
        <v>0</v>
      </c>
      <c r="U35" s="337">
        <f t="shared" si="6"/>
        <v>0</v>
      </c>
      <c r="V35" s="120"/>
      <c r="W35" s="335">
        <f t="shared" si="4"/>
        <v>0</v>
      </c>
      <c r="X35" s="14"/>
      <c r="Y35" s="15"/>
      <c r="Z35" s="31">
        <f t="shared" si="7"/>
        <v>0</v>
      </c>
      <c r="AA35" s="337">
        <f t="shared" si="8"/>
        <v>0</v>
      </c>
      <c r="AB35" s="120"/>
      <c r="AC35" s="335">
        <f t="shared" si="4"/>
        <v>0</v>
      </c>
      <c r="AD35" s="14"/>
      <c r="AE35" s="15"/>
      <c r="AF35" s="31">
        <f t="shared" si="9"/>
        <v>0</v>
      </c>
      <c r="AG35" s="337">
        <f t="shared" si="10"/>
        <v>0</v>
      </c>
      <c r="AH35" s="120"/>
      <c r="AI35" s="335">
        <f t="shared" si="4"/>
        <v>0</v>
      </c>
      <c r="AJ35" s="14"/>
      <c r="AK35" s="15"/>
      <c r="AL35" s="31">
        <f t="shared" si="11"/>
        <v>0</v>
      </c>
      <c r="AM35" s="337">
        <f t="shared" si="12"/>
        <v>0</v>
      </c>
      <c r="AN35" s="120"/>
      <c r="AO35" s="335">
        <f t="shared" si="4"/>
        <v>0</v>
      </c>
      <c r="AP35" s="14"/>
      <c r="AQ35" s="15"/>
      <c r="AR35" s="31">
        <f t="shared" si="13"/>
        <v>0</v>
      </c>
      <c r="AS35" s="337">
        <f t="shared" si="14"/>
        <v>0</v>
      </c>
      <c r="AT35" s="120"/>
      <c r="AU35" s="335">
        <f t="shared" si="4"/>
        <v>0</v>
      </c>
      <c r="AV35" s="14"/>
      <c r="AW35" s="15"/>
      <c r="AX35" s="31">
        <f t="shared" si="15"/>
        <v>0</v>
      </c>
      <c r="AY35" s="337">
        <f t="shared" si="16"/>
        <v>0</v>
      </c>
      <c r="AZ35" s="120"/>
      <c r="BA35" s="335">
        <f t="shared" si="4"/>
        <v>0</v>
      </c>
      <c r="BB35" s="14"/>
      <c r="BC35" s="15"/>
      <c r="BD35" s="31">
        <f t="shared" si="17"/>
        <v>0</v>
      </c>
      <c r="BE35" s="337">
        <f t="shared" si="18"/>
        <v>0</v>
      </c>
      <c r="BF35" s="120"/>
      <c r="BG35" s="335">
        <f t="shared" si="4"/>
        <v>0</v>
      </c>
      <c r="BH35" s="14"/>
      <c r="BI35" s="15"/>
      <c r="BJ35" s="31">
        <f t="shared" si="19"/>
        <v>0</v>
      </c>
      <c r="BK35" s="337">
        <f t="shared" si="20"/>
        <v>0</v>
      </c>
      <c r="BL35" s="120"/>
      <c r="BM35" s="335">
        <f t="shared" si="4"/>
        <v>0</v>
      </c>
      <c r="BN35" s="14"/>
      <c r="BO35" s="15"/>
      <c r="BP35" s="31">
        <f t="shared" si="21"/>
        <v>0</v>
      </c>
      <c r="BQ35" s="337">
        <f t="shared" si="22"/>
        <v>0</v>
      </c>
      <c r="BR35" s="120"/>
      <c r="BS35" s="335">
        <f t="shared" si="4"/>
        <v>0</v>
      </c>
      <c r="BT35" s="14"/>
      <c r="BU35" s="15"/>
      <c r="BV35" s="31">
        <f t="shared" si="23"/>
        <v>0</v>
      </c>
      <c r="BW35" s="337">
        <f t="shared" si="24"/>
        <v>0</v>
      </c>
      <c r="BX35" s="120"/>
      <c r="BY35" s="335">
        <f t="shared" si="4"/>
        <v>0</v>
      </c>
    </row>
    <row r="36" spans="2:77" x14ac:dyDescent="0.25">
      <c r="B36">
        <v>43</v>
      </c>
      <c r="C36" s="33"/>
      <c r="D36" s="33"/>
      <c r="E36" s="33"/>
      <c r="F36" s="14"/>
      <c r="G36" s="15"/>
      <c r="H36" s="31">
        <f t="shared" si="80"/>
        <v>0</v>
      </c>
      <c r="I36" s="337">
        <f t="shared" si="81"/>
        <v>0</v>
      </c>
      <c r="J36" s="120"/>
      <c r="K36" s="335">
        <f t="shared" si="1"/>
        <v>0</v>
      </c>
      <c r="L36" s="14"/>
      <c r="M36" s="15"/>
      <c r="N36" s="31">
        <f t="shared" si="2"/>
        <v>0</v>
      </c>
      <c r="O36" s="337">
        <f t="shared" si="3"/>
        <v>0</v>
      </c>
      <c r="P36" s="120"/>
      <c r="Q36" s="335">
        <f t="shared" si="4"/>
        <v>0</v>
      </c>
      <c r="R36" s="14"/>
      <c r="S36" s="15"/>
      <c r="T36" s="31">
        <f t="shared" si="5"/>
        <v>0</v>
      </c>
      <c r="U36" s="337">
        <f t="shared" si="6"/>
        <v>0</v>
      </c>
      <c r="V36" s="120"/>
      <c r="W36" s="335">
        <f t="shared" si="4"/>
        <v>0</v>
      </c>
      <c r="X36" s="14"/>
      <c r="Y36" s="15"/>
      <c r="Z36" s="31">
        <f t="shared" si="7"/>
        <v>0</v>
      </c>
      <c r="AA36" s="337">
        <f t="shared" si="8"/>
        <v>0</v>
      </c>
      <c r="AB36" s="120"/>
      <c r="AC36" s="335">
        <f t="shared" si="4"/>
        <v>0</v>
      </c>
      <c r="AD36" s="14"/>
      <c r="AE36" s="15"/>
      <c r="AF36" s="31">
        <f t="shared" si="9"/>
        <v>0</v>
      </c>
      <c r="AG36" s="337">
        <f t="shared" si="10"/>
        <v>0</v>
      </c>
      <c r="AH36" s="120"/>
      <c r="AI36" s="335">
        <f t="shared" si="4"/>
        <v>0</v>
      </c>
      <c r="AJ36" s="14"/>
      <c r="AK36" s="15"/>
      <c r="AL36" s="31">
        <f t="shared" si="11"/>
        <v>0</v>
      </c>
      <c r="AM36" s="337">
        <f t="shared" si="12"/>
        <v>0</v>
      </c>
      <c r="AN36" s="120"/>
      <c r="AO36" s="335">
        <f t="shared" si="4"/>
        <v>0</v>
      </c>
      <c r="AP36" s="14"/>
      <c r="AQ36" s="15"/>
      <c r="AR36" s="31">
        <f t="shared" si="13"/>
        <v>0</v>
      </c>
      <c r="AS36" s="337">
        <f t="shared" si="14"/>
        <v>0</v>
      </c>
      <c r="AT36" s="120"/>
      <c r="AU36" s="335">
        <f t="shared" si="4"/>
        <v>0</v>
      </c>
      <c r="AV36" s="14"/>
      <c r="AW36" s="15"/>
      <c r="AX36" s="31">
        <f t="shared" si="15"/>
        <v>0</v>
      </c>
      <c r="AY36" s="337">
        <f t="shared" si="16"/>
        <v>0</v>
      </c>
      <c r="AZ36" s="120"/>
      <c r="BA36" s="335">
        <f t="shared" si="4"/>
        <v>0</v>
      </c>
      <c r="BB36" s="14"/>
      <c r="BC36" s="15"/>
      <c r="BD36" s="31">
        <f t="shared" si="17"/>
        <v>0</v>
      </c>
      <c r="BE36" s="337">
        <f t="shared" si="18"/>
        <v>0</v>
      </c>
      <c r="BF36" s="120"/>
      <c r="BG36" s="335">
        <f t="shared" si="4"/>
        <v>0</v>
      </c>
      <c r="BH36" s="14"/>
      <c r="BI36" s="15"/>
      <c r="BJ36" s="31">
        <f t="shared" si="19"/>
        <v>0</v>
      </c>
      <c r="BK36" s="337">
        <f t="shared" si="20"/>
        <v>0</v>
      </c>
      <c r="BL36" s="120"/>
      <c r="BM36" s="335">
        <f t="shared" si="4"/>
        <v>0</v>
      </c>
      <c r="BN36" s="14"/>
      <c r="BO36" s="15"/>
      <c r="BP36" s="31">
        <f t="shared" si="21"/>
        <v>0</v>
      </c>
      <c r="BQ36" s="337">
        <f t="shared" si="22"/>
        <v>0</v>
      </c>
      <c r="BR36" s="120"/>
      <c r="BS36" s="335">
        <f t="shared" si="4"/>
        <v>0</v>
      </c>
      <c r="BT36" s="14"/>
      <c r="BU36" s="15"/>
      <c r="BV36" s="31">
        <f t="shared" si="23"/>
        <v>0</v>
      </c>
      <c r="BW36" s="337">
        <f t="shared" si="24"/>
        <v>0</v>
      </c>
      <c r="BX36" s="120"/>
      <c r="BY36" s="335">
        <f t="shared" si="4"/>
        <v>0</v>
      </c>
    </row>
    <row r="37" spans="2:77" x14ac:dyDescent="0.25">
      <c r="B37">
        <v>44</v>
      </c>
      <c r="C37" s="33"/>
      <c r="D37" s="33"/>
      <c r="E37" s="33"/>
      <c r="F37" s="14"/>
      <c r="G37" s="15"/>
      <c r="H37" s="31">
        <f t="shared" si="80"/>
        <v>0</v>
      </c>
      <c r="I37" s="337">
        <f t="shared" si="81"/>
        <v>0</v>
      </c>
      <c r="J37" s="120"/>
      <c r="K37" s="335">
        <f t="shared" si="1"/>
        <v>0</v>
      </c>
      <c r="L37" s="14"/>
      <c r="M37" s="15"/>
      <c r="N37" s="31">
        <f t="shared" si="2"/>
        <v>0</v>
      </c>
      <c r="O37" s="337">
        <f t="shared" si="3"/>
        <v>0</v>
      </c>
      <c r="P37" s="120"/>
      <c r="Q37" s="335">
        <f t="shared" si="4"/>
        <v>0</v>
      </c>
      <c r="R37" s="14"/>
      <c r="S37" s="15"/>
      <c r="T37" s="31">
        <f t="shared" si="5"/>
        <v>0</v>
      </c>
      <c r="U37" s="337">
        <f t="shared" si="6"/>
        <v>0</v>
      </c>
      <c r="V37" s="120"/>
      <c r="W37" s="335">
        <f t="shared" si="4"/>
        <v>0</v>
      </c>
      <c r="X37" s="14"/>
      <c r="Y37" s="15"/>
      <c r="Z37" s="31">
        <f t="shared" si="7"/>
        <v>0</v>
      </c>
      <c r="AA37" s="337">
        <f t="shared" si="8"/>
        <v>0</v>
      </c>
      <c r="AB37" s="120"/>
      <c r="AC37" s="335">
        <f t="shared" si="4"/>
        <v>0</v>
      </c>
      <c r="AD37" s="14"/>
      <c r="AE37" s="15"/>
      <c r="AF37" s="31">
        <f t="shared" si="9"/>
        <v>0</v>
      </c>
      <c r="AG37" s="337">
        <f t="shared" si="10"/>
        <v>0</v>
      </c>
      <c r="AH37" s="120"/>
      <c r="AI37" s="335">
        <f t="shared" si="4"/>
        <v>0</v>
      </c>
      <c r="AJ37" s="14"/>
      <c r="AK37" s="15"/>
      <c r="AL37" s="31">
        <f t="shared" si="11"/>
        <v>0</v>
      </c>
      <c r="AM37" s="337">
        <f t="shared" si="12"/>
        <v>0</v>
      </c>
      <c r="AN37" s="120"/>
      <c r="AO37" s="335">
        <f t="shared" si="4"/>
        <v>0</v>
      </c>
      <c r="AP37" s="14"/>
      <c r="AQ37" s="15"/>
      <c r="AR37" s="31">
        <f t="shared" si="13"/>
        <v>0</v>
      </c>
      <c r="AS37" s="337">
        <f t="shared" si="14"/>
        <v>0</v>
      </c>
      <c r="AT37" s="120"/>
      <c r="AU37" s="335">
        <f t="shared" si="4"/>
        <v>0</v>
      </c>
      <c r="AV37" s="14"/>
      <c r="AW37" s="15"/>
      <c r="AX37" s="31">
        <f t="shared" si="15"/>
        <v>0</v>
      </c>
      <c r="AY37" s="337">
        <f t="shared" si="16"/>
        <v>0</v>
      </c>
      <c r="AZ37" s="120"/>
      <c r="BA37" s="335">
        <f t="shared" si="4"/>
        <v>0</v>
      </c>
      <c r="BB37" s="14"/>
      <c r="BC37" s="15"/>
      <c r="BD37" s="31">
        <f t="shared" si="17"/>
        <v>0</v>
      </c>
      <c r="BE37" s="337">
        <f t="shared" si="18"/>
        <v>0</v>
      </c>
      <c r="BF37" s="120"/>
      <c r="BG37" s="335">
        <f t="shared" si="4"/>
        <v>0</v>
      </c>
      <c r="BH37" s="14"/>
      <c r="BI37" s="15"/>
      <c r="BJ37" s="31">
        <f t="shared" si="19"/>
        <v>0</v>
      </c>
      <c r="BK37" s="337">
        <f t="shared" si="20"/>
        <v>0</v>
      </c>
      <c r="BL37" s="120"/>
      <c r="BM37" s="335">
        <f t="shared" si="4"/>
        <v>0</v>
      </c>
      <c r="BN37" s="14"/>
      <c r="BO37" s="15"/>
      <c r="BP37" s="31">
        <f t="shared" si="21"/>
        <v>0</v>
      </c>
      <c r="BQ37" s="337">
        <f t="shared" si="22"/>
        <v>0</v>
      </c>
      <c r="BR37" s="120"/>
      <c r="BS37" s="335">
        <f t="shared" si="4"/>
        <v>0</v>
      </c>
      <c r="BT37" s="14"/>
      <c r="BU37" s="15"/>
      <c r="BV37" s="31">
        <f t="shared" si="23"/>
        <v>0</v>
      </c>
      <c r="BW37" s="337">
        <f t="shared" si="24"/>
        <v>0</v>
      </c>
      <c r="BX37" s="120"/>
      <c r="BY37" s="335">
        <f t="shared" si="4"/>
        <v>0</v>
      </c>
    </row>
    <row r="38" spans="2:77" x14ac:dyDescent="0.25">
      <c r="B38">
        <v>45</v>
      </c>
      <c r="C38" s="33"/>
      <c r="D38" s="33"/>
      <c r="E38" s="33"/>
      <c r="F38" s="14"/>
      <c r="G38" s="15"/>
      <c r="H38" s="31">
        <f t="shared" si="80"/>
        <v>0</v>
      </c>
      <c r="I38" s="337">
        <f t="shared" si="81"/>
        <v>0</v>
      </c>
      <c r="J38" s="120"/>
      <c r="K38" s="335">
        <f t="shared" si="1"/>
        <v>0</v>
      </c>
      <c r="L38" s="14"/>
      <c r="M38" s="15"/>
      <c r="N38" s="31">
        <f t="shared" si="2"/>
        <v>0</v>
      </c>
      <c r="O38" s="337">
        <f t="shared" si="3"/>
        <v>0</v>
      </c>
      <c r="P38" s="120"/>
      <c r="Q38" s="335">
        <f t="shared" si="4"/>
        <v>0</v>
      </c>
      <c r="R38" s="14"/>
      <c r="S38" s="15"/>
      <c r="T38" s="31">
        <f t="shared" si="5"/>
        <v>0</v>
      </c>
      <c r="U38" s="337">
        <f t="shared" si="6"/>
        <v>0</v>
      </c>
      <c r="V38" s="120"/>
      <c r="W38" s="335">
        <f t="shared" si="4"/>
        <v>0</v>
      </c>
      <c r="X38" s="14"/>
      <c r="Y38" s="15"/>
      <c r="Z38" s="31">
        <f t="shared" si="7"/>
        <v>0</v>
      </c>
      <c r="AA38" s="337">
        <f t="shared" si="8"/>
        <v>0</v>
      </c>
      <c r="AB38" s="120"/>
      <c r="AC38" s="335">
        <f t="shared" si="4"/>
        <v>0</v>
      </c>
      <c r="AD38" s="14"/>
      <c r="AE38" s="15"/>
      <c r="AF38" s="31">
        <f t="shared" si="9"/>
        <v>0</v>
      </c>
      <c r="AG38" s="337">
        <f t="shared" si="10"/>
        <v>0</v>
      </c>
      <c r="AH38" s="120"/>
      <c r="AI38" s="335">
        <f t="shared" si="4"/>
        <v>0</v>
      </c>
      <c r="AJ38" s="14"/>
      <c r="AK38" s="15"/>
      <c r="AL38" s="31">
        <f t="shared" si="11"/>
        <v>0</v>
      </c>
      <c r="AM38" s="337">
        <f t="shared" si="12"/>
        <v>0</v>
      </c>
      <c r="AN38" s="120"/>
      <c r="AO38" s="335">
        <f t="shared" si="4"/>
        <v>0</v>
      </c>
      <c r="AP38" s="14"/>
      <c r="AQ38" s="15"/>
      <c r="AR38" s="31">
        <f t="shared" si="13"/>
        <v>0</v>
      </c>
      <c r="AS38" s="337">
        <f t="shared" si="14"/>
        <v>0</v>
      </c>
      <c r="AT38" s="120"/>
      <c r="AU38" s="335">
        <f t="shared" si="4"/>
        <v>0</v>
      </c>
      <c r="AV38" s="14"/>
      <c r="AW38" s="15"/>
      <c r="AX38" s="31">
        <f t="shared" si="15"/>
        <v>0</v>
      </c>
      <c r="AY38" s="337">
        <f t="shared" si="16"/>
        <v>0</v>
      </c>
      <c r="AZ38" s="120"/>
      <c r="BA38" s="335">
        <f t="shared" si="4"/>
        <v>0</v>
      </c>
      <c r="BB38" s="14"/>
      <c r="BC38" s="15"/>
      <c r="BD38" s="31">
        <f t="shared" si="17"/>
        <v>0</v>
      </c>
      <c r="BE38" s="337">
        <f t="shared" si="18"/>
        <v>0</v>
      </c>
      <c r="BF38" s="120"/>
      <c r="BG38" s="335">
        <f t="shared" si="4"/>
        <v>0</v>
      </c>
      <c r="BH38" s="14"/>
      <c r="BI38" s="15"/>
      <c r="BJ38" s="31">
        <f t="shared" si="19"/>
        <v>0</v>
      </c>
      <c r="BK38" s="337">
        <f t="shared" si="20"/>
        <v>0</v>
      </c>
      <c r="BL38" s="120"/>
      <c r="BM38" s="335">
        <f t="shared" si="4"/>
        <v>0</v>
      </c>
      <c r="BN38" s="14"/>
      <c r="BO38" s="15"/>
      <c r="BP38" s="31">
        <f t="shared" si="21"/>
        <v>0</v>
      </c>
      <c r="BQ38" s="337">
        <f t="shared" si="22"/>
        <v>0</v>
      </c>
      <c r="BR38" s="120"/>
      <c r="BS38" s="335">
        <f t="shared" si="4"/>
        <v>0</v>
      </c>
      <c r="BT38" s="14"/>
      <c r="BU38" s="15"/>
      <c r="BV38" s="31">
        <f t="shared" si="23"/>
        <v>0</v>
      </c>
      <c r="BW38" s="337">
        <f t="shared" si="24"/>
        <v>0</v>
      </c>
      <c r="BX38" s="120"/>
      <c r="BY38" s="335">
        <f t="shared" si="4"/>
        <v>0</v>
      </c>
    </row>
    <row r="39" spans="2:77" x14ac:dyDescent="0.25">
      <c r="B39">
        <v>46</v>
      </c>
      <c r="C39" s="33"/>
      <c r="D39" s="33"/>
      <c r="E39" s="33"/>
      <c r="F39" s="14"/>
      <c r="G39" s="15"/>
      <c r="H39" s="31">
        <f t="shared" si="80"/>
        <v>0</v>
      </c>
      <c r="I39" s="337">
        <f t="shared" si="81"/>
        <v>0</v>
      </c>
      <c r="J39" s="120"/>
      <c r="K39" s="335">
        <f t="shared" si="1"/>
        <v>0</v>
      </c>
      <c r="L39" s="14"/>
      <c r="M39" s="15"/>
      <c r="N39" s="31">
        <f t="shared" si="2"/>
        <v>0</v>
      </c>
      <c r="O39" s="337">
        <f t="shared" si="3"/>
        <v>0</v>
      </c>
      <c r="P39" s="120"/>
      <c r="Q39" s="335">
        <f t="shared" ref="Q39:BY54" si="83">P39*$K$2</f>
        <v>0</v>
      </c>
      <c r="R39" s="14"/>
      <c r="S39" s="15"/>
      <c r="T39" s="31">
        <f t="shared" si="5"/>
        <v>0</v>
      </c>
      <c r="U39" s="337">
        <f t="shared" si="6"/>
        <v>0</v>
      </c>
      <c r="V39" s="120"/>
      <c r="W39" s="335">
        <f t="shared" si="83"/>
        <v>0</v>
      </c>
      <c r="X39" s="14"/>
      <c r="Y39" s="15"/>
      <c r="Z39" s="31">
        <f t="shared" si="7"/>
        <v>0</v>
      </c>
      <c r="AA39" s="337">
        <f t="shared" si="8"/>
        <v>0</v>
      </c>
      <c r="AB39" s="120"/>
      <c r="AC39" s="335">
        <f t="shared" si="83"/>
        <v>0</v>
      </c>
      <c r="AD39" s="14"/>
      <c r="AE39" s="15"/>
      <c r="AF39" s="31">
        <f t="shared" si="9"/>
        <v>0</v>
      </c>
      <c r="AG39" s="337">
        <f t="shared" si="10"/>
        <v>0</v>
      </c>
      <c r="AH39" s="120"/>
      <c r="AI39" s="335">
        <f t="shared" si="83"/>
        <v>0</v>
      </c>
      <c r="AJ39" s="14"/>
      <c r="AK39" s="15"/>
      <c r="AL39" s="31">
        <f t="shared" si="11"/>
        <v>0</v>
      </c>
      <c r="AM39" s="337">
        <f t="shared" si="12"/>
        <v>0</v>
      </c>
      <c r="AN39" s="120"/>
      <c r="AO39" s="335">
        <f t="shared" si="83"/>
        <v>0</v>
      </c>
      <c r="AP39" s="14"/>
      <c r="AQ39" s="15"/>
      <c r="AR39" s="31">
        <f t="shared" si="13"/>
        <v>0</v>
      </c>
      <c r="AS39" s="337">
        <f t="shared" si="14"/>
        <v>0</v>
      </c>
      <c r="AT39" s="120"/>
      <c r="AU39" s="335">
        <f t="shared" si="83"/>
        <v>0</v>
      </c>
      <c r="AV39" s="14"/>
      <c r="AW39" s="15"/>
      <c r="AX39" s="31">
        <f t="shared" si="15"/>
        <v>0</v>
      </c>
      <c r="AY39" s="337">
        <f t="shared" si="16"/>
        <v>0</v>
      </c>
      <c r="AZ39" s="120"/>
      <c r="BA39" s="335">
        <f t="shared" si="83"/>
        <v>0</v>
      </c>
      <c r="BB39" s="14"/>
      <c r="BC39" s="15"/>
      <c r="BD39" s="31">
        <f t="shared" si="17"/>
        <v>0</v>
      </c>
      <c r="BE39" s="337">
        <f t="shared" si="18"/>
        <v>0</v>
      </c>
      <c r="BF39" s="120"/>
      <c r="BG39" s="335">
        <f t="shared" si="83"/>
        <v>0</v>
      </c>
      <c r="BH39" s="14"/>
      <c r="BI39" s="15"/>
      <c r="BJ39" s="31">
        <f t="shared" si="19"/>
        <v>0</v>
      </c>
      <c r="BK39" s="337">
        <f t="shared" si="20"/>
        <v>0</v>
      </c>
      <c r="BL39" s="120"/>
      <c r="BM39" s="335">
        <f t="shared" si="83"/>
        <v>0</v>
      </c>
      <c r="BN39" s="14"/>
      <c r="BO39" s="15"/>
      <c r="BP39" s="31">
        <f t="shared" si="21"/>
        <v>0</v>
      </c>
      <c r="BQ39" s="337">
        <f t="shared" si="22"/>
        <v>0</v>
      </c>
      <c r="BR39" s="120"/>
      <c r="BS39" s="335">
        <f t="shared" si="83"/>
        <v>0</v>
      </c>
      <c r="BT39" s="14"/>
      <c r="BU39" s="15"/>
      <c r="BV39" s="31">
        <f t="shared" si="23"/>
        <v>0</v>
      </c>
      <c r="BW39" s="337">
        <f t="shared" si="24"/>
        <v>0</v>
      </c>
      <c r="BX39" s="120"/>
      <c r="BY39" s="335">
        <f t="shared" si="83"/>
        <v>0</v>
      </c>
    </row>
    <row r="40" spans="2:77" x14ac:dyDescent="0.25">
      <c r="B40">
        <v>47</v>
      </c>
      <c r="C40" s="33"/>
      <c r="D40" s="33"/>
      <c r="E40" s="33"/>
      <c r="F40" s="14"/>
      <c r="G40" s="15"/>
      <c r="H40" s="31">
        <f t="shared" si="80"/>
        <v>0</v>
      </c>
      <c r="I40" s="337">
        <f t="shared" si="81"/>
        <v>0</v>
      </c>
      <c r="J40" s="120"/>
      <c r="K40" s="335">
        <f t="shared" si="1"/>
        <v>0</v>
      </c>
      <c r="L40" s="14"/>
      <c r="M40" s="15"/>
      <c r="N40" s="31">
        <f t="shared" si="2"/>
        <v>0</v>
      </c>
      <c r="O40" s="337">
        <f t="shared" si="3"/>
        <v>0</v>
      </c>
      <c r="P40" s="120"/>
      <c r="Q40" s="335">
        <f t="shared" si="83"/>
        <v>0</v>
      </c>
      <c r="R40" s="14"/>
      <c r="S40" s="15"/>
      <c r="T40" s="31">
        <f t="shared" si="5"/>
        <v>0</v>
      </c>
      <c r="U40" s="337">
        <f t="shared" si="6"/>
        <v>0</v>
      </c>
      <c r="V40" s="120"/>
      <c r="W40" s="335">
        <f t="shared" si="83"/>
        <v>0</v>
      </c>
      <c r="X40" s="14"/>
      <c r="Y40" s="15"/>
      <c r="Z40" s="31">
        <f t="shared" si="7"/>
        <v>0</v>
      </c>
      <c r="AA40" s="337">
        <f t="shared" si="8"/>
        <v>0</v>
      </c>
      <c r="AB40" s="120"/>
      <c r="AC40" s="335">
        <f t="shared" si="83"/>
        <v>0</v>
      </c>
      <c r="AD40" s="14"/>
      <c r="AE40" s="15"/>
      <c r="AF40" s="31">
        <f t="shared" si="9"/>
        <v>0</v>
      </c>
      <c r="AG40" s="337">
        <f t="shared" si="10"/>
        <v>0</v>
      </c>
      <c r="AH40" s="120"/>
      <c r="AI40" s="335">
        <f t="shared" si="83"/>
        <v>0</v>
      </c>
      <c r="AJ40" s="14"/>
      <c r="AK40" s="15"/>
      <c r="AL40" s="31">
        <f t="shared" si="11"/>
        <v>0</v>
      </c>
      <c r="AM40" s="337">
        <f t="shared" si="12"/>
        <v>0</v>
      </c>
      <c r="AN40" s="120"/>
      <c r="AO40" s="335">
        <f t="shared" si="83"/>
        <v>0</v>
      </c>
      <c r="AP40" s="14"/>
      <c r="AQ40" s="15"/>
      <c r="AR40" s="31">
        <f t="shared" si="13"/>
        <v>0</v>
      </c>
      <c r="AS40" s="337">
        <f t="shared" si="14"/>
        <v>0</v>
      </c>
      <c r="AT40" s="120"/>
      <c r="AU40" s="335">
        <f t="shared" si="83"/>
        <v>0</v>
      </c>
      <c r="AV40" s="14"/>
      <c r="AW40" s="15"/>
      <c r="AX40" s="31">
        <f t="shared" si="15"/>
        <v>0</v>
      </c>
      <c r="AY40" s="337">
        <f t="shared" si="16"/>
        <v>0</v>
      </c>
      <c r="AZ40" s="120"/>
      <c r="BA40" s="335">
        <f t="shared" si="83"/>
        <v>0</v>
      </c>
      <c r="BB40" s="14"/>
      <c r="BC40" s="15"/>
      <c r="BD40" s="31">
        <f t="shared" si="17"/>
        <v>0</v>
      </c>
      <c r="BE40" s="337">
        <f t="shared" si="18"/>
        <v>0</v>
      </c>
      <c r="BF40" s="120"/>
      <c r="BG40" s="335">
        <f t="shared" si="83"/>
        <v>0</v>
      </c>
      <c r="BH40" s="14"/>
      <c r="BI40" s="15"/>
      <c r="BJ40" s="31">
        <f t="shared" si="19"/>
        <v>0</v>
      </c>
      <c r="BK40" s="337">
        <f t="shared" si="20"/>
        <v>0</v>
      </c>
      <c r="BL40" s="120"/>
      <c r="BM40" s="335">
        <f t="shared" si="83"/>
        <v>0</v>
      </c>
      <c r="BN40" s="14"/>
      <c r="BO40" s="15"/>
      <c r="BP40" s="31">
        <f t="shared" si="21"/>
        <v>0</v>
      </c>
      <c r="BQ40" s="337">
        <f t="shared" si="22"/>
        <v>0</v>
      </c>
      <c r="BR40" s="120"/>
      <c r="BS40" s="335">
        <f t="shared" si="83"/>
        <v>0</v>
      </c>
      <c r="BT40" s="14"/>
      <c r="BU40" s="15"/>
      <c r="BV40" s="31">
        <f t="shared" si="23"/>
        <v>0</v>
      </c>
      <c r="BW40" s="337">
        <f t="shared" si="24"/>
        <v>0</v>
      </c>
      <c r="BX40" s="120"/>
      <c r="BY40" s="335">
        <f t="shared" si="83"/>
        <v>0</v>
      </c>
    </row>
    <row r="41" spans="2:77" x14ac:dyDescent="0.25">
      <c r="B41">
        <v>48</v>
      </c>
      <c r="C41" s="33"/>
      <c r="D41" s="33"/>
      <c r="E41" s="33"/>
      <c r="F41" s="14"/>
      <c r="G41" s="15"/>
      <c r="H41" s="31">
        <f t="shared" si="80"/>
        <v>0</v>
      </c>
      <c r="I41" s="337">
        <f t="shared" si="81"/>
        <v>0</v>
      </c>
      <c r="J41" s="120"/>
      <c r="K41" s="335">
        <f t="shared" si="1"/>
        <v>0</v>
      </c>
      <c r="L41" s="14"/>
      <c r="M41" s="15"/>
      <c r="N41" s="31">
        <f t="shared" si="2"/>
        <v>0</v>
      </c>
      <c r="O41" s="337">
        <f t="shared" si="3"/>
        <v>0</v>
      </c>
      <c r="P41" s="120"/>
      <c r="Q41" s="335">
        <f t="shared" si="83"/>
        <v>0</v>
      </c>
      <c r="R41" s="14"/>
      <c r="S41" s="15"/>
      <c r="T41" s="31">
        <f t="shared" si="5"/>
        <v>0</v>
      </c>
      <c r="U41" s="337">
        <f t="shared" si="6"/>
        <v>0</v>
      </c>
      <c r="V41" s="120"/>
      <c r="W41" s="335">
        <f t="shared" si="83"/>
        <v>0</v>
      </c>
      <c r="X41" s="14"/>
      <c r="Y41" s="15"/>
      <c r="Z41" s="31">
        <f t="shared" si="7"/>
        <v>0</v>
      </c>
      <c r="AA41" s="337">
        <f t="shared" si="8"/>
        <v>0</v>
      </c>
      <c r="AB41" s="120"/>
      <c r="AC41" s="335">
        <f t="shared" si="83"/>
        <v>0</v>
      </c>
      <c r="AD41" s="14"/>
      <c r="AE41" s="15"/>
      <c r="AF41" s="31">
        <f t="shared" si="9"/>
        <v>0</v>
      </c>
      <c r="AG41" s="337">
        <f t="shared" si="10"/>
        <v>0</v>
      </c>
      <c r="AH41" s="120"/>
      <c r="AI41" s="335">
        <f t="shared" si="83"/>
        <v>0</v>
      </c>
      <c r="AJ41" s="14"/>
      <c r="AK41" s="15"/>
      <c r="AL41" s="31">
        <f t="shared" si="11"/>
        <v>0</v>
      </c>
      <c r="AM41" s="337">
        <f t="shared" si="12"/>
        <v>0</v>
      </c>
      <c r="AN41" s="120"/>
      <c r="AO41" s="335">
        <f t="shared" si="83"/>
        <v>0</v>
      </c>
      <c r="AP41" s="14"/>
      <c r="AQ41" s="15"/>
      <c r="AR41" s="31">
        <f t="shared" si="13"/>
        <v>0</v>
      </c>
      <c r="AS41" s="337">
        <f t="shared" si="14"/>
        <v>0</v>
      </c>
      <c r="AT41" s="120"/>
      <c r="AU41" s="335">
        <f t="shared" si="83"/>
        <v>0</v>
      </c>
      <c r="AV41" s="14"/>
      <c r="AW41" s="15"/>
      <c r="AX41" s="31">
        <f t="shared" si="15"/>
        <v>0</v>
      </c>
      <c r="AY41" s="337">
        <f t="shared" si="16"/>
        <v>0</v>
      </c>
      <c r="AZ41" s="120"/>
      <c r="BA41" s="335">
        <f t="shared" si="83"/>
        <v>0</v>
      </c>
      <c r="BB41" s="14"/>
      <c r="BC41" s="15"/>
      <c r="BD41" s="31">
        <f t="shared" si="17"/>
        <v>0</v>
      </c>
      <c r="BE41" s="337">
        <f t="shared" si="18"/>
        <v>0</v>
      </c>
      <c r="BF41" s="120"/>
      <c r="BG41" s="335">
        <f t="shared" si="83"/>
        <v>0</v>
      </c>
      <c r="BH41" s="14"/>
      <c r="BI41" s="15"/>
      <c r="BJ41" s="31">
        <f t="shared" si="19"/>
        <v>0</v>
      </c>
      <c r="BK41" s="337">
        <f t="shared" si="20"/>
        <v>0</v>
      </c>
      <c r="BL41" s="120"/>
      <c r="BM41" s="335">
        <f t="shared" si="83"/>
        <v>0</v>
      </c>
      <c r="BN41" s="14"/>
      <c r="BO41" s="15"/>
      <c r="BP41" s="31">
        <f t="shared" si="21"/>
        <v>0</v>
      </c>
      <c r="BQ41" s="337">
        <f t="shared" si="22"/>
        <v>0</v>
      </c>
      <c r="BR41" s="120"/>
      <c r="BS41" s="335">
        <f t="shared" si="83"/>
        <v>0</v>
      </c>
      <c r="BT41" s="14"/>
      <c r="BU41" s="15"/>
      <c r="BV41" s="31">
        <f t="shared" si="23"/>
        <v>0</v>
      </c>
      <c r="BW41" s="337">
        <f t="shared" si="24"/>
        <v>0</v>
      </c>
      <c r="BX41" s="120"/>
      <c r="BY41" s="335">
        <f t="shared" si="83"/>
        <v>0</v>
      </c>
    </row>
    <row r="42" spans="2:77" x14ac:dyDescent="0.25">
      <c r="B42">
        <v>49</v>
      </c>
      <c r="C42" s="33"/>
      <c r="D42" s="33"/>
      <c r="E42" s="33"/>
      <c r="F42" s="14"/>
      <c r="G42" s="15"/>
      <c r="H42" s="31">
        <f t="shared" si="80"/>
        <v>0</v>
      </c>
      <c r="I42" s="337">
        <f t="shared" si="81"/>
        <v>0</v>
      </c>
      <c r="J42" s="120"/>
      <c r="K42" s="335">
        <f t="shared" si="1"/>
        <v>0</v>
      </c>
      <c r="L42" s="14"/>
      <c r="M42" s="15"/>
      <c r="N42" s="31">
        <f t="shared" si="2"/>
        <v>0</v>
      </c>
      <c r="O42" s="337">
        <f t="shared" si="3"/>
        <v>0</v>
      </c>
      <c r="P42" s="120"/>
      <c r="Q42" s="335">
        <f t="shared" si="83"/>
        <v>0</v>
      </c>
      <c r="R42" s="14"/>
      <c r="S42" s="15"/>
      <c r="T42" s="31">
        <f t="shared" si="5"/>
        <v>0</v>
      </c>
      <c r="U42" s="337">
        <f t="shared" si="6"/>
        <v>0</v>
      </c>
      <c r="V42" s="120"/>
      <c r="W42" s="335">
        <f t="shared" si="83"/>
        <v>0</v>
      </c>
      <c r="X42" s="14"/>
      <c r="Y42" s="15"/>
      <c r="Z42" s="31">
        <f t="shared" si="7"/>
        <v>0</v>
      </c>
      <c r="AA42" s="337">
        <f t="shared" si="8"/>
        <v>0</v>
      </c>
      <c r="AB42" s="120"/>
      <c r="AC42" s="335">
        <f t="shared" si="83"/>
        <v>0</v>
      </c>
      <c r="AD42" s="14"/>
      <c r="AE42" s="15"/>
      <c r="AF42" s="31">
        <f t="shared" si="9"/>
        <v>0</v>
      </c>
      <c r="AG42" s="337">
        <f t="shared" si="10"/>
        <v>0</v>
      </c>
      <c r="AH42" s="120"/>
      <c r="AI42" s="335">
        <f t="shared" si="83"/>
        <v>0</v>
      </c>
      <c r="AJ42" s="14"/>
      <c r="AK42" s="15"/>
      <c r="AL42" s="31">
        <f t="shared" si="11"/>
        <v>0</v>
      </c>
      <c r="AM42" s="337">
        <f t="shared" si="12"/>
        <v>0</v>
      </c>
      <c r="AN42" s="120"/>
      <c r="AO42" s="335">
        <f t="shared" si="83"/>
        <v>0</v>
      </c>
      <c r="AP42" s="14"/>
      <c r="AQ42" s="15"/>
      <c r="AR42" s="31">
        <f t="shared" si="13"/>
        <v>0</v>
      </c>
      <c r="AS42" s="337">
        <f t="shared" si="14"/>
        <v>0</v>
      </c>
      <c r="AT42" s="120"/>
      <c r="AU42" s="335">
        <f t="shared" si="83"/>
        <v>0</v>
      </c>
      <c r="AV42" s="14"/>
      <c r="AW42" s="15"/>
      <c r="AX42" s="31">
        <f t="shared" si="15"/>
        <v>0</v>
      </c>
      <c r="AY42" s="337">
        <f t="shared" si="16"/>
        <v>0</v>
      </c>
      <c r="AZ42" s="120"/>
      <c r="BA42" s="335">
        <f t="shared" si="83"/>
        <v>0</v>
      </c>
      <c r="BB42" s="14"/>
      <c r="BC42" s="15"/>
      <c r="BD42" s="31">
        <f t="shared" si="17"/>
        <v>0</v>
      </c>
      <c r="BE42" s="337">
        <f t="shared" si="18"/>
        <v>0</v>
      </c>
      <c r="BF42" s="120"/>
      <c r="BG42" s="335">
        <f t="shared" si="83"/>
        <v>0</v>
      </c>
      <c r="BH42" s="14"/>
      <c r="BI42" s="15"/>
      <c r="BJ42" s="31">
        <f t="shared" si="19"/>
        <v>0</v>
      </c>
      <c r="BK42" s="337">
        <f t="shared" si="20"/>
        <v>0</v>
      </c>
      <c r="BL42" s="120"/>
      <c r="BM42" s="335">
        <f t="shared" si="83"/>
        <v>0</v>
      </c>
      <c r="BN42" s="14"/>
      <c r="BO42" s="15"/>
      <c r="BP42" s="31">
        <f t="shared" si="21"/>
        <v>0</v>
      </c>
      <c r="BQ42" s="337">
        <f t="shared" si="22"/>
        <v>0</v>
      </c>
      <c r="BR42" s="120"/>
      <c r="BS42" s="335">
        <f t="shared" si="83"/>
        <v>0</v>
      </c>
      <c r="BT42" s="14"/>
      <c r="BU42" s="15"/>
      <c r="BV42" s="31">
        <f t="shared" si="23"/>
        <v>0</v>
      </c>
      <c r="BW42" s="337">
        <f t="shared" si="24"/>
        <v>0</v>
      </c>
      <c r="BX42" s="120"/>
      <c r="BY42" s="335">
        <f t="shared" si="83"/>
        <v>0</v>
      </c>
    </row>
    <row r="43" spans="2:77" x14ac:dyDescent="0.25">
      <c r="B43">
        <v>50</v>
      </c>
      <c r="C43" s="33"/>
      <c r="D43" s="33"/>
      <c r="E43" s="33"/>
      <c r="F43" s="14"/>
      <c r="G43" s="15"/>
      <c r="H43" s="31">
        <f t="shared" si="80"/>
        <v>0</v>
      </c>
      <c r="I43" s="337">
        <f t="shared" si="81"/>
        <v>0</v>
      </c>
      <c r="J43" s="120"/>
      <c r="K43" s="335">
        <f t="shared" si="1"/>
        <v>0</v>
      </c>
      <c r="L43" s="14"/>
      <c r="M43" s="15"/>
      <c r="N43" s="31">
        <f t="shared" si="2"/>
        <v>0</v>
      </c>
      <c r="O43" s="337">
        <f t="shared" si="3"/>
        <v>0</v>
      </c>
      <c r="P43" s="120"/>
      <c r="Q43" s="335">
        <f t="shared" si="83"/>
        <v>0</v>
      </c>
      <c r="R43" s="14"/>
      <c r="S43" s="15"/>
      <c r="T43" s="31">
        <f t="shared" si="5"/>
        <v>0</v>
      </c>
      <c r="U43" s="337">
        <f t="shared" si="6"/>
        <v>0</v>
      </c>
      <c r="V43" s="120"/>
      <c r="W43" s="335">
        <f t="shared" si="83"/>
        <v>0</v>
      </c>
      <c r="X43" s="14"/>
      <c r="Y43" s="15"/>
      <c r="Z43" s="31">
        <f t="shared" si="7"/>
        <v>0</v>
      </c>
      <c r="AA43" s="337">
        <f t="shared" si="8"/>
        <v>0</v>
      </c>
      <c r="AB43" s="120"/>
      <c r="AC43" s="335">
        <f t="shared" si="83"/>
        <v>0</v>
      </c>
      <c r="AD43" s="14"/>
      <c r="AE43" s="15"/>
      <c r="AF43" s="31">
        <f t="shared" si="9"/>
        <v>0</v>
      </c>
      <c r="AG43" s="337">
        <f t="shared" si="10"/>
        <v>0</v>
      </c>
      <c r="AH43" s="120"/>
      <c r="AI43" s="335">
        <f t="shared" si="83"/>
        <v>0</v>
      </c>
      <c r="AJ43" s="14"/>
      <c r="AK43" s="15"/>
      <c r="AL43" s="31">
        <f t="shared" si="11"/>
        <v>0</v>
      </c>
      <c r="AM43" s="337">
        <f t="shared" si="12"/>
        <v>0</v>
      </c>
      <c r="AN43" s="120"/>
      <c r="AO43" s="335">
        <f t="shared" si="83"/>
        <v>0</v>
      </c>
      <c r="AP43" s="14"/>
      <c r="AQ43" s="15"/>
      <c r="AR43" s="31">
        <f t="shared" si="13"/>
        <v>0</v>
      </c>
      <c r="AS43" s="337">
        <f t="shared" si="14"/>
        <v>0</v>
      </c>
      <c r="AT43" s="120"/>
      <c r="AU43" s="335">
        <f t="shared" si="83"/>
        <v>0</v>
      </c>
      <c r="AV43" s="14"/>
      <c r="AW43" s="15"/>
      <c r="AX43" s="31">
        <f t="shared" si="15"/>
        <v>0</v>
      </c>
      <c r="AY43" s="337">
        <f t="shared" si="16"/>
        <v>0</v>
      </c>
      <c r="AZ43" s="120"/>
      <c r="BA43" s="335">
        <f t="shared" si="83"/>
        <v>0</v>
      </c>
      <c r="BB43" s="14"/>
      <c r="BC43" s="15"/>
      <c r="BD43" s="31">
        <f t="shared" si="17"/>
        <v>0</v>
      </c>
      <c r="BE43" s="337">
        <f t="shared" si="18"/>
        <v>0</v>
      </c>
      <c r="BF43" s="120"/>
      <c r="BG43" s="335">
        <f t="shared" si="83"/>
        <v>0</v>
      </c>
      <c r="BH43" s="14"/>
      <c r="BI43" s="15"/>
      <c r="BJ43" s="31">
        <f t="shared" si="19"/>
        <v>0</v>
      </c>
      <c r="BK43" s="337">
        <f t="shared" si="20"/>
        <v>0</v>
      </c>
      <c r="BL43" s="120"/>
      <c r="BM43" s="335">
        <f t="shared" si="83"/>
        <v>0</v>
      </c>
      <c r="BN43" s="14"/>
      <c r="BO43" s="15"/>
      <c r="BP43" s="31">
        <f t="shared" si="21"/>
        <v>0</v>
      </c>
      <c r="BQ43" s="337">
        <f t="shared" si="22"/>
        <v>0</v>
      </c>
      <c r="BR43" s="120"/>
      <c r="BS43" s="335">
        <f t="shared" si="83"/>
        <v>0</v>
      </c>
      <c r="BT43" s="14"/>
      <c r="BU43" s="15"/>
      <c r="BV43" s="31">
        <f t="shared" si="23"/>
        <v>0</v>
      </c>
      <c r="BW43" s="337">
        <f t="shared" si="24"/>
        <v>0</v>
      </c>
      <c r="BX43" s="120"/>
      <c r="BY43" s="335">
        <f t="shared" si="83"/>
        <v>0</v>
      </c>
    </row>
    <row r="44" spans="2:77" x14ac:dyDescent="0.25">
      <c r="B44">
        <v>51</v>
      </c>
      <c r="C44" s="33"/>
      <c r="D44" s="33"/>
      <c r="E44" s="33"/>
      <c r="F44" s="14"/>
      <c r="G44" s="15"/>
      <c r="H44" s="31">
        <f t="shared" si="80"/>
        <v>0</v>
      </c>
      <c r="I44" s="337">
        <f t="shared" si="81"/>
        <v>0</v>
      </c>
      <c r="J44" s="120"/>
      <c r="K44" s="335">
        <f t="shared" si="1"/>
        <v>0</v>
      </c>
      <c r="L44" s="14"/>
      <c r="M44" s="15"/>
      <c r="N44" s="31">
        <f t="shared" si="2"/>
        <v>0</v>
      </c>
      <c r="O44" s="337">
        <f t="shared" si="3"/>
        <v>0</v>
      </c>
      <c r="P44" s="120"/>
      <c r="Q44" s="335">
        <f t="shared" si="83"/>
        <v>0</v>
      </c>
      <c r="R44" s="14"/>
      <c r="S44" s="15"/>
      <c r="T44" s="31">
        <f t="shared" si="5"/>
        <v>0</v>
      </c>
      <c r="U44" s="337">
        <f t="shared" si="6"/>
        <v>0</v>
      </c>
      <c r="V44" s="120"/>
      <c r="W44" s="335">
        <f t="shared" si="83"/>
        <v>0</v>
      </c>
      <c r="X44" s="14"/>
      <c r="Y44" s="15"/>
      <c r="Z44" s="31">
        <f t="shared" si="7"/>
        <v>0</v>
      </c>
      <c r="AA44" s="337">
        <f t="shared" si="8"/>
        <v>0</v>
      </c>
      <c r="AB44" s="120"/>
      <c r="AC44" s="335">
        <f t="shared" si="83"/>
        <v>0</v>
      </c>
      <c r="AD44" s="14"/>
      <c r="AE44" s="15"/>
      <c r="AF44" s="31">
        <f t="shared" si="9"/>
        <v>0</v>
      </c>
      <c r="AG44" s="337">
        <f t="shared" si="10"/>
        <v>0</v>
      </c>
      <c r="AH44" s="120"/>
      <c r="AI44" s="335">
        <f t="shared" si="83"/>
        <v>0</v>
      </c>
      <c r="AJ44" s="14"/>
      <c r="AK44" s="15"/>
      <c r="AL44" s="31">
        <f t="shared" si="11"/>
        <v>0</v>
      </c>
      <c r="AM44" s="337">
        <f t="shared" si="12"/>
        <v>0</v>
      </c>
      <c r="AN44" s="120"/>
      <c r="AO44" s="335">
        <f t="shared" si="83"/>
        <v>0</v>
      </c>
      <c r="AP44" s="14"/>
      <c r="AQ44" s="15"/>
      <c r="AR44" s="31">
        <f t="shared" si="13"/>
        <v>0</v>
      </c>
      <c r="AS44" s="337">
        <f t="shared" si="14"/>
        <v>0</v>
      </c>
      <c r="AT44" s="120"/>
      <c r="AU44" s="335">
        <f t="shared" si="83"/>
        <v>0</v>
      </c>
      <c r="AV44" s="14"/>
      <c r="AW44" s="15"/>
      <c r="AX44" s="31">
        <f t="shared" si="15"/>
        <v>0</v>
      </c>
      <c r="AY44" s="337">
        <f t="shared" si="16"/>
        <v>0</v>
      </c>
      <c r="AZ44" s="120"/>
      <c r="BA44" s="335">
        <f t="shared" si="83"/>
        <v>0</v>
      </c>
      <c r="BB44" s="14"/>
      <c r="BC44" s="15"/>
      <c r="BD44" s="31">
        <f t="shared" si="17"/>
        <v>0</v>
      </c>
      <c r="BE44" s="337">
        <f t="shared" si="18"/>
        <v>0</v>
      </c>
      <c r="BF44" s="120"/>
      <c r="BG44" s="335">
        <f t="shared" si="83"/>
        <v>0</v>
      </c>
      <c r="BH44" s="14"/>
      <c r="BI44" s="15"/>
      <c r="BJ44" s="31">
        <f t="shared" si="19"/>
        <v>0</v>
      </c>
      <c r="BK44" s="337">
        <f t="shared" si="20"/>
        <v>0</v>
      </c>
      <c r="BL44" s="120"/>
      <c r="BM44" s="335">
        <f t="shared" si="83"/>
        <v>0</v>
      </c>
      <c r="BN44" s="14"/>
      <c r="BO44" s="15"/>
      <c r="BP44" s="31">
        <f t="shared" si="21"/>
        <v>0</v>
      </c>
      <c r="BQ44" s="337">
        <f t="shared" si="22"/>
        <v>0</v>
      </c>
      <c r="BR44" s="120"/>
      <c r="BS44" s="335">
        <f t="shared" si="83"/>
        <v>0</v>
      </c>
      <c r="BT44" s="14"/>
      <c r="BU44" s="15"/>
      <c r="BV44" s="31">
        <f t="shared" si="23"/>
        <v>0</v>
      </c>
      <c r="BW44" s="337">
        <f t="shared" si="24"/>
        <v>0</v>
      </c>
      <c r="BX44" s="120"/>
      <c r="BY44" s="335">
        <f t="shared" si="83"/>
        <v>0</v>
      </c>
    </row>
    <row r="45" spans="2:77" x14ac:dyDescent="0.25">
      <c r="B45">
        <v>52</v>
      </c>
      <c r="C45" s="33"/>
      <c r="D45" s="33"/>
      <c r="E45" s="33"/>
      <c r="F45" s="14"/>
      <c r="G45" s="15"/>
      <c r="H45" s="31">
        <f t="shared" si="80"/>
        <v>0</v>
      </c>
      <c r="I45" s="337">
        <f t="shared" si="81"/>
        <v>0</v>
      </c>
      <c r="J45" s="120"/>
      <c r="K45" s="335">
        <f t="shared" si="1"/>
        <v>0</v>
      </c>
      <c r="L45" s="14"/>
      <c r="M45" s="15"/>
      <c r="N45" s="31">
        <f t="shared" si="2"/>
        <v>0</v>
      </c>
      <c r="O45" s="337">
        <f t="shared" si="3"/>
        <v>0</v>
      </c>
      <c r="P45" s="120"/>
      <c r="Q45" s="335">
        <f t="shared" si="83"/>
        <v>0</v>
      </c>
      <c r="R45" s="14"/>
      <c r="S45" s="15"/>
      <c r="T45" s="31">
        <f t="shared" si="5"/>
        <v>0</v>
      </c>
      <c r="U45" s="337">
        <f t="shared" si="6"/>
        <v>0</v>
      </c>
      <c r="V45" s="120"/>
      <c r="W45" s="335">
        <f t="shared" si="83"/>
        <v>0</v>
      </c>
      <c r="X45" s="14"/>
      <c r="Y45" s="15"/>
      <c r="Z45" s="31">
        <f t="shared" si="7"/>
        <v>0</v>
      </c>
      <c r="AA45" s="337">
        <f t="shared" si="8"/>
        <v>0</v>
      </c>
      <c r="AB45" s="120"/>
      <c r="AC45" s="335">
        <f t="shared" si="83"/>
        <v>0</v>
      </c>
      <c r="AD45" s="14"/>
      <c r="AE45" s="15"/>
      <c r="AF45" s="31">
        <f t="shared" si="9"/>
        <v>0</v>
      </c>
      <c r="AG45" s="337">
        <f t="shared" si="10"/>
        <v>0</v>
      </c>
      <c r="AH45" s="120"/>
      <c r="AI45" s="335">
        <f t="shared" si="83"/>
        <v>0</v>
      </c>
      <c r="AJ45" s="14"/>
      <c r="AK45" s="15"/>
      <c r="AL45" s="31">
        <f t="shared" si="11"/>
        <v>0</v>
      </c>
      <c r="AM45" s="337">
        <f t="shared" si="12"/>
        <v>0</v>
      </c>
      <c r="AN45" s="120"/>
      <c r="AO45" s="335">
        <f t="shared" si="83"/>
        <v>0</v>
      </c>
      <c r="AP45" s="14"/>
      <c r="AQ45" s="15"/>
      <c r="AR45" s="31">
        <f t="shared" si="13"/>
        <v>0</v>
      </c>
      <c r="AS45" s="337">
        <f t="shared" si="14"/>
        <v>0</v>
      </c>
      <c r="AT45" s="120"/>
      <c r="AU45" s="335">
        <f t="shared" si="83"/>
        <v>0</v>
      </c>
      <c r="AV45" s="14"/>
      <c r="AW45" s="15"/>
      <c r="AX45" s="31">
        <f t="shared" si="15"/>
        <v>0</v>
      </c>
      <c r="AY45" s="337">
        <f t="shared" si="16"/>
        <v>0</v>
      </c>
      <c r="AZ45" s="120"/>
      <c r="BA45" s="335">
        <f t="shared" si="83"/>
        <v>0</v>
      </c>
      <c r="BB45" s="14"/>
      <c r="BC45" s="15"/>
      <c r="BD45" s="31">
        <f t="shared" si="17"/>
        <v>0</v>
      </c>
      <c r="BE45" s="337">
        <f t="shared" si="18"/>
        <v>0</v>
      </c>
      <c r="BF45" s="120"/>
      <c r="BG45" s="335">
        <f t="shared" si="83"/>
        <v>0</v>
      </c>
      <c r="BH45" s="14"/>
      <c r="BI45" s="15"/>
      <c r="BJ45" s="31">
        <f t="shared" si="19"/>
        <v>0</v>
      </c>
      <c r="BK45" s="337">
        <f t="shared" si="20"/>
        <v>0</v>
      </c>
      <c r="BL45" s="120"/>
      <c r="BM45" s="335">
        <f t="shared" si="83"/>
        <v>0</v>
      </c>
      <c r="BN45" s="14"/>
      <c r="BO45" s="15"/>
      <c r="BP45" s="31">
        <f t="shared" si="21"/>
        <v>0</v>
      </c>
      <c r="BQ45" s="337">
        <f t="shared" si="22"/>
        <v>0</v>
      </c>
      <c r="BR45" s="120"/>
      <c r="BS45" s="335">
        <f t="shared" si="83"/>
        <v>0</v>
      </c>
      <c r="BT45" s="14"/>
      <c r="BU45" s="15"/>
      <c r="BV45" s="31">
        <f t="shared" si="23"/>
        <v>0</v>
      </c>
      <c r="BW45" s="337">
        <f t="shared" si="24"/>
        <v>0</v>
      </c>
      <c r="BX45" s="120"/>
      <c r="BY45" s="335">
        <f t="shared" si="83"/>
        <v>0</v>
      </c>
    </row>
    <row r="46" spans="2:77" x14ac:dyDescent="0.25">
      <c r="B46">
        <v>53</v>
      </c>
      <c r="C46" s="33"/>
      <c r="D46" s="33"/>
      <c r="E46" s="33"/>
      <c r="F46" s="14"/>
      <c r="G46" s="15"/>
      <c r="H46" s="31">
        <f t="shared" ref="H46:H63" si="84">IF($E46=5,5%*F46,IF($E46=10,10%*F46,IF($E46=15,15%*F46,0)))</f>
        <v>0</v>
      </c>
      <c r="I46" s="337">
        <f t="shared" si="0"/>
        <v>0</v>
      </c>
      <c r="J46" s="120"/>
      <c r="K46" s="335">
        <f t="shared" si="1"/>
        <v>0</v>
      </c>
      <c r="L46" s="14"/>
      <c r="M46" s="15"/>
      <c r="N46" s="31">
        <f t="shared" si="2"/>
        <v>0</v>
      </c>
      <c r="O46" s="337">
        <f t="shared" si="3"/>
        <v>0</v>
      </c>
      <c r="P46" s="120"/>
      <c r="Q46" s="335">
        <f t="shared" si="83"/>
        <v>0</v>
      </c>
      <c r="R46" s="14"/>
      <c r="S46" s="15"/>
      <c r="T46" s="31">
        <f t="shared" si="5"/>
        <v>0</v>
      </c>
      <c r="U46" s="337">
        <f t="shared" si="6"/>
        <v>0</v>
      </c>
      <c r="V46" s="120"/>
      <c r="W46" s="335">
        <f t="shared" si="83"/>
        <v>0</v>
      </c>
      <c r="X46" s="14"/>
      <c r="Y46" s="15"/>
      <c r="Z46" s="31">
        <f t="shared" si="7"/>
        <v>0</v>
      </c>
      <c r="AA46" s="337">
        <f t="shared" si="8"/>
        <v>0</v>
      </c>
      <c r="AB46" s="120"/>
      <c r="AC46" s="335">
        <f t="shared" si="83"/>
        <v>0</v>
      </c>
      <c r="AD46" s="14"/>
      <c r="AE46" s="15"/>
      <c r="AF46" s="31">
        <f t="shared" si="9"/>
        <v>0</v>
      </c>
      <c r="AG46" s="337">
        <f t="shared" si="10"/>
        <v>0</v>
      </c>
      <c r="AH46" s="120"/>
      <c r="AI46" s="335">
        <f t="shared" si="83"/>
        <v>0</v>
      </c>
      <c r="AJ46" s="14"/>
      <c r="AK46" s="15"/>
      <c r="AL46" s="31">
        <f t="shared" si="11"/>
        <v>0</v>
      </c>
      <c r="AM46" s="337">
        <f t="shared" si="12"/>
        <v>0</v>
      </c>
      <c r="AN46" s="120"/>
      <c r="AO46" s="335">
        <f t="shared" si="83"/>
        <v>0</v>
      </c>
      <c r="AP46" s="14"/>
      <c r="AQ46" s="15"/>
      <c r="AR46" s="31">
        <f t="shared" si="13"/>
        <v>0</v>
      </c>
      <c r="AS46" s="337">
        <f t="shared" si="14"/>
        <v>0</v>
      </c>
      <c r="AT46" s="120"/>
      <c r="AU46" s="335">
        <f t="shared" si="83"/>
        <v>0</v>
      </c>
      <c r="AV46" s="14"/>
      <c r="AW46" s="15"/>
      <c r="AX46" s="31">
        <f t="shared" si="15"/>
        <v>0</v>
      </c>
      <c r="AY46" s="337">
        <f t="shared" si="16"/>
        <v>0</v>
      </c>
      <c r="AZ46" s="120"/>
      <c r="BA46" s="335">
        <f t="shared" si="83"/>
        <v>0</v>
      </c>
      <c r="BB46" s="14"/>
      <c r="BC46" s="15"/>
      <c r="BD46" s="31">
        <f t="shared" si="17"/>
        <v>0</v>
      </c>
      <c r="BE46" s="337">
        <f t="shared" si="18"/>
        <v>0</v>
      </c>
      <c r="BF46" s="120"/>
      <c r="BG46" s="335">
        <f t="shared" si="83"/>
        <v>0</v>
      </c>
      <c r="BH46" s="14"/>
      <c r="BI46" s="15"/>
      <c r="BJ46" s="31">
        <f t="shared" si="19"/>
        <v>0</v>
      </c>
      <c r="BK46" s="337">
        <f t="shared" si="20"/>
        <v>0</v>
      </c>
      <c r="BL46" s="120"/>
      <c r="BM46" s="335">
        <f t="shared" si="83"/>
        <v>0</v>
      </c>
      <c r="BN46" s="14"/>
      <c r="BO46" s="15"/>
      <c r="BP46" s="31">
        <f t="shared" si="21"/>
        <v>0</v>
      </c>
      <c r="BQ46" s="337">
        <f t="shared" si="22"/>
        <v>0</v>
      </c>
      <c r="BR46" s="120"/>
      <c r="BS46" s="335">
        <f t="shared" si="83"/>
        <v>0</v>
      </c>
      <c r="BT46" s="14"/>
      <c r="BU46" s="15"/>
      <c r="BV46" s="31">
        <f t="shared" si="23"/>
        <v>0</v>
      </c>
      <c r="BW46" s="337">
        <f t="shared" si="24"/>
        <v>0</v>
      </c>
      <c r="BX46" s="120"/>
      <c r="BY46" s="335">
        <f t="shared" si="83"/>
        <v>0</v>
      </c>
    </row>
    <row r="47" spans="2:77" x14ac:dyDescent="0.25">
      <c r="B47">
        <v>54</v>
      </c>
      <c r="C47" s="33"/>
      <c r="D47" s="33"/>
      <c r="E47" s="33"/>
      <c r="F47" s="14"/>
      <c r="G47" s="15"/>
      <c r="H47" s="31">
        <f t="shared" si="84"/>
        <v>0</v>
      </c>
      <c r="I47" s="337">
        <f t="shared" si="0"/>
        <v>0</v>
      </c>
      <c r="J47" s="120"/>
      <c r="K47" s="335">
        <f t="shared" si="1"/>
        <v>0</v>
      </c>
      <c r="L47" s="14"/>
      <c r="M47" s="15"/>
      <c r="N47" s="31">
        <f t="shared" si="2"/>
        <v>0</v>
      </c>
      <c r="O47" s="337">
        <f t="shared" si="3"/>
        <v>0</v>
      </c>
      <c r="P47" s="120"/>
      <c r="Q47" s="335">
        <f t="shared" si="83"/>
        <v>0</v>
      </c>
      <c r="R47" s="14"/>
      <c r="S47" s="15"/>
      <c r="T47" s="31">
        <f t="shared" si="5"/>
        <v>0</v>
      </c>
      <c r="U47" s="337">
        <f t="shared" si="6"/>
        <v>0</v>
      </c>
      <c r="V47" s="120"/>
      <c r="W47" s="335">
        <f t="shared" si="83"/>
        <v>0</v>
      </c>
      <c r="X47" s="14"/>
      <c r="Y47" s="15"/>
      <c r="Z47" s="31">
        <f t="shared" si="7"/>
        <v>0</v>
      </c>
      <c r="AA47" s="337">
        <f t="shared" si="8"/>
        <v>0</v>
      </c>
      <c r="AB47" s="120"/>
      <c r="AC47" s="335">
        <f t="shared" si="83"/>
        <v>0</v>
      </c>
      <c r="AD47" s="14"/>
      <c r="AE47" s="15"/>
      <c r="AF47" s="31">
        <f t="shared" si="9"/>
        <v>0</v>
      </c>
      <c r="AG47" s="337">
        <f t="shared" si="10"/>
        <v>0</v>
      </c>
      <c r="AH47" s="120"/>
      <c r="AI47" s="335">
        <f t="shared" si="83"/>
        <v>0</v>
      </c>
      <c r="AJ47" s="14"/>
      <c r="AK47" s="15"/>
      <c r="AL47" s="31">
        <f t="shared" si="11"/>
        <v>0</v>
      </c>
      <c r="AM47" s="337">
        <f t="shared" si="12"/>
        <v>0</v>
      </c>
      <c r="AN47" s="120"/>
      <c r="AO47" s="335">
        <f t="shared" si="83"/>
        <v>0</v>
      </c>
      <c r="AP47" s="14"/>
      <c r="AQ47" s="15"/>
      <c r="AR47" s="31">
        <f t="shared" si="13"/>
        <v>0</v>
      </c>
      <c r="AS47" s="337">
        <f t="shared" si="14"/>
        <v>0</v>
      </c>
      <c r="AT47" s="120"/>
      <c r="AU47" s="335">
        <f t="shared" si="83"/>
        <v>0</v>
      </c>
      <c r="AV47" s="14"/>
      <c r="AW47" s="15"/>
      <c r="AX47" s="31">
        <f t="shared" si="15"/>
        <v>0</v>
      </c>
      <c r="AY47" s="337">
        <f t="shared" si="16"/>
        <v>0</v>
      </c>
      <c r="AZ47" s="120"/>
      <c r="BA47" s="335">
        <f t="shared" si="83"/>
        <v>0</v>
      </c>
      <c r="BB47" s="14"/>
      <c r="BC47" s="15"/>
      <c r="BD47" s="31">
        <f t="shared" si="17"/>
        <v>0</v>
      </c>
      <c r="BE47" s="337">
        <f t="shared" si="18"/>
        <v>0</v>
      </c>
      <c r="BF47" s="120"/>
      <c r="BG47" s="335">
        <f t="shared" si="83"/>
        <v>0</v>
      </c>
      <c r="BH47" s="14"/>
      <c r="BI47" s="15"/>
      <c r="BJ47" s="31">
        <f t="shared" si="19"/>
        <v>0</v>
      </c>
      <c r="BK47" s="337">
        <f t="shared" si="20"/>
        <v>0</v>
      </c>
      <c r="BL47" s="120"/>
      <c r="BM47" s="335">
        <f t="shared" si="83"/>
        <v>0</v>
      </c>
      <c r="BN47" s="14"/>
      <c r="BO47" s="15"/>
      <c r="BP47" s="31">
        <f t="shared" si="21"/>
        <v>0</v>
      </c>
      <c r="BQ47" s="337">
        <f t="shared" si="22"/>
        <v>0</v>
      </c>
      <c r="BR47" s="120"/>
      <c r="BS47" s="335">
        <f t="shared" si="83"/>
        <v>0</v>
      </c>
      <c r="BT47" s="14"/>
      <c r="BU47" s="15"/>
      <c r="BV47" s="31">
        <f t="shared" si="23"/>
        <v>0</v>
      </c>
      <c r="BW47" s="337">
        <f t="shared" si="24"/>
        <v>0</v>
      </c>
      <c r="BX47" s="120"/>
      <c r="BY47" s="335">
        <f t="shared" si="83"/>
        <v>0</v>
      </c>
    </row>
    <row r="48" spans="2:77" x14ac:dyDescent="0.25">
      <c r="B48">
        <v>55</v>
      </c>
      <c r="C48" s="33"/>
      <c r="D48" s="33"/>
      <c r="E48" s="33"/>
      <c r="F48" s="14"/>
      <c r="G48" s="15"/>
      <c r="H48" s="31">
        <f t="shared" si="84"/>
        <v>0</v>
      </c>
      <c r="I48" s="337">
        <f t="shared" si="0"/>
        <v>0</v>
      </c>
      <c r="J48" s="120"/>
      <c r="K48" s="335">
        <f t="shared" si="1"/>
        <v>0</v>
      </c>
      <c r="L48" s="14"/>
      <c r="M48" s="15"/>
      <c r="N48" s="31">
        <f t="shared" si="2"/>
        <v>0</v>
      </c>
      <c r="O48" s="337">
        <f t="shared" si="3"/>
        <v>0</v>
      </c>
      <c r="P48" s="120"/>
      <c r="Q48" s="335">
        <f t="shared" si="83"/>
        <v>0</v>
      </c>
      <c r="R48" s="14"/>
      <c r="S48" s="15"/>
      <c r="T48" s="31">
        <f t="shared" si="5"/>
        <v>0</v>
      </c>
      <c r="U48" s="337">
        <f t="shared" si="6"/>
        <v>0</v>
      </c>
      <c r="V48" s="120"/>
      <c r="W48" s="335">
        <f t="shared" si="83"/>
        <v>0</v>
      </c>
      <c r="X48" s="14"/>
      <c r="Y48" s="15"/>
      <c r="Z48" s="31">
        <f t="shared" si="7"/>
        <v>0</v>
      </c>
      <c r="AA48" s="337">
        <f t="shared" si="8"/>
        <v>0</v>
      </c>
      <c r="AB48" s="120"/>
      <c r="AC48" s="335">
        <f t="shared" si="83"/>
        <v>0</v>
      </c>
      <c r="AD48" s="14"/>
      <c r="AE48" s="15"/>
      <c r="AF48" s="31">
        <f t="shared" si="9"/>
        <v>0</v>
      </c>
      <c r="AG48" s="337">
        <f t="shared" si="10"/>
        <v>0</v>
      </c>
      <c r="AH48" s="120"/>
      <c r="AI48" s="335">
        <f t="shared" si="83"/>
        <v>0</v>
      </c>
      <c r="AJ48" s="14"/>
      <c r="AK48" s="15"/>
      <c r="AL48" s="31">
        <f t="shared" si="11"/>
        <v>0</v>
      </c>
      <c r="AM48" s="337">
        <f t="shared" si="12"/>
        <v>0</v>
      </c>
      <c r="AN48" s="120"/>
      <c r="AO48" s="335">
        <f t="shared" si="83"/>
        <v>0</v>
      </c>
      <c r="AP48" s="14"/>
      <c r="AQ48" s="15"/>
      <c r="AR48" s="31">
        <f t="shared" si="13"/>
        <v>0</v>
      </c>
      <c r="AS48" s="337">
        <f t="shared" si="14"/>
        <v>0</v>
      </c>
      <c r="AT48" s="120"/>
      <c r="AU48" s="335">
        <f t="shared" si="83"/>
        <v>0</v>
      </c>
      <c r="AV48" s="14"/>
      <c r="AW48" s="15"/>
      <c r="AX48" s="31">
        <f t="shared" si="15"/>
        <v>0</v>
      </c>
      <c r="AY48" s="337">
        <f t="shared" si="16"/>
        <v>0</v>
      </c>
      <c r="AZ48" s="120"/>
      <c r="BA48" s="335">
        <f t="shared" si="83"/>
        <v>0</v>
      </c>
      <c r="BB48" s="14"/>
      <c r="BC48" s="15"/>
      <c r="BD48" s="31">
        <f t="shared" si="17"/>
        <v>0</v>
      </c>
      <c r="BE48" s="337">
        <f t="shared" si="18"/>
        <v>0</v>
      </c>
      <c r="BF48" s="120"/>
      <c r="BG48" s="335">
        <f t="shared" si="83"/>
        <v>0</v>
      </c>
      <c r="BH48" s="14"/>
      <c r="BI48" s="15"/>
      <c r="BJ48" s="31">
        <f t="shared" si="19"/>
        <v>0</v>
      </c>
      <c r="BK48" s="337">
        <f t="shared" si="20"/>
        <v>0</v>
      </c>
      <c r="BL48" s="120"/>
      <c r="BM48" s="335">
        <f t="shared" si="83"/>
        <v>0</v>
      </c>
      <c r="BN48" s="14"/>
      <c r="BO48" s="15"/>
      <c r="BP48" s="31">
        <f t="shared" si="21"/>
        <v>0</v>
      </c>
      <c r="BQ48" s="337">
        <f t="shared" si="22"/>
        <v>0</v>
      </c>
      <c r="BR48" s="120"/>
      <c r="BS48" s="335">
        <f t="shared" si="83"/>
        <v>0</v>
      </c>
      <c r="BT48" s="14"/>
      <c r="BU48" s="15"/>
      <c r="BV48" s="31">
        <f t="shared" si="23"/>
        <v>0</v>
      </c>
      <c r="BW48" s="337">
        <f t="shared" si="24"/>
        <v>0</v>
      </c>
      <c r="BX48" s="120"/>
      <c r="BY48" s="335">
        <f t="shared" si="83"/>
        <v>0</v>
      </c>
    </row>
    <row r="49" spans="2:77" x14ac:dyDescent="0.25">
      <c r="B49">
        <v>56</v>
      </c>
      <c r="C49" s="33"/>
      <c r="D49" s="33"/>
      <c r="E49" s="33"/>
      <c r="F49" s="14"/>
      <c r="G49" s="15"/>
      <c r="H49" s="31">
        <f t="shared" si="84"/>
        <v>0</v>
      </c>
      <c r="I49" s="337">
        <f t="shared" si="0"/>
        <v>0</v>
      </c>
      <c r="J49" s="120"/>
      <c r="K49" s="335">
        <f t="shared" si="1"/>
        <v>0</v>
      </c>
      <c r="L49" s="14"/>
      <c r="M49" s="15"/>
      <c r="N49" s="31">
        <f t="shared" si="2"/>
        <v>0</v>
      </c>
      <c r="O49" s="337">
        <f t="shared" si="3"/>
        <v>0</v>
      </c>
      <c r="P49" s="120"/>
      <c r="Q49" s="335">
        <f t="shared" si="83"/>
        <v>0</v>
      </c>
      <c r="R49" s="14"/>
      <c r="S49" s="15"/>
      <c r="T49" s="31">
        <f t="shared" si="5"/>
        <v>0</v>
      </c>
      <c r="U49" s="337">
        <f t="shared" si="6"/>
        <v>0</v>
      </c>
      <c r="V49" s="120"/>
      <c r="W49" s="335">
        <f t="shared" si="83"/>
        <v>0</v>
      </c>
      <c r="X49" s="14"/>
      <c r="Y49" s="15"/>
      <c r="Z49" s="31">
        <f t="shared" si="7"/>
        <v>0</v>
      </c>
      <c r="AA49" s="337">
        <f t="shared" si="8"/>
        <v>0</v>
      </c>
      <c r="AB49" s="120"/>
      <c r="AC49" s="335">
        <f t="shared" si="83"/>
        <v>0</v>
      </c>
      <c r="AD49" s="14"/>
      <c r="AE49" s="15"/>
      <c r="AF49" s="31">
        <f t="shared" si="9"/>
        <v>0</v>
      </c>
      <c r="AG49" s="337">
        <f t="shared" si="10"/>
        <v>0</v>
      </c>
      <c r="AH49" s="120"/>
      <c r="AI49" s="335">
        <f t="shared" si="83"/>
        <v>0</v>
      </c>
      <c r="AJ49" s="14"/>
      <c r="AK49" s="15"/>
      <c r="AL49" s="31">
        <f t="shared" si="11"/>
        <v>0</v>
      </c>
      <c r="AM49" s="337">
        <f t="shared" si="12"/>
        <v>0</v>
      </c>
      <c r="AN49" s="120"/>
      <c r="AO49" s="335">
        <f t="shared" si="83"/>
        <v>0</v>
      </c>
      <c r="AP49" s="14"/>
      <c r="AQ49" s="15"/>
      <c r="AR49" s="31">
        <f t="shared" si="13"/>
        <v>0</v>
      </c>
      <c r="AS49" s="337">
        <f t="shared" si="14"/>
        <v>0</v>
      </c>
      <c r="AT49" s="120"/>
      <c r="AU49" s="335">
        <f t="shared" si="83"/>
        <v>0</v>
      </c>
      <c r="AV49" s="14"/>
      <c r="AW49" s="15"/>
      <c r="AX49" s="31">
        <f t="shared" si="15"/>
        <v>0</v>
      </c>
      <c r="AY49" s="337">
        <f t="shared" si="16"/>
        <v>0</v>
      </c>
      <c r="AZ49" s="120"/>
      <c r="BA49" s="335">
        <f t="shared" si="83"/>
        <v>0</v>
      </c>
      <c r="BB49" s="14"/>
      <c r="BC49" s="15"/>
      <c r="BD49" s="31">
        <f t="shared" si="17"/>
        <v>0</v>
      </c>
      <c r="BE49" s="337">
        <f t="shared" si="18"/>
        <v>0</v>
      </c>
      <c r="BF49" s="120"/>
      <c r="BG49" s="335">
        <f t="shared" si="83"/>
        <v>0</v>
      </c>
      <c r="BH49" s="14"/>
      <c r="BI49" s="15"/>
      <c r="BJ49" s="31">
        <f t="shared" si="19"/>
        <v>0</v>
      </c>
      <c r="BK49" s="337">
        <f t="shared" si="20"/>
        <v>0</v>
      </c>
      <c r="BL49" s="120"/>
      <c r="BM49" s="335">
        <f t="shared" si="83"/>
        <v>0</v>
      </c>
      <c r="BN49" s="14"/>
      <c r="BO49" s="15"/>
      <c r="BP49" s="31">
        <f t="shared" si="21"/>
        <v>0</v>
      </c>
      <c r="BQ49" s="337">
        <f t="shared" si="22"/>
        <v>0</v>
      </c>
      <c r="BR49" s="120"/>
      <c r="BS49" s="335">
        <f t="shared" si="83"/>
        <v>0</v>
      </c>
      <c r="BT49" s="14"/>
      <c r="BU49" s="15"/>
      <c r="BV49" s="31">
        <f t="shared" si="23"/>
        <v>0</v>
      </c>
      <c r="BW49" s="337">
        <f t="shared" si="24"/>
        <v>0</v>
      </c>
      <c r="BX49" s="120"/>
      <c r="BY49" s="335">
        <f t="shared" si="83"/>
        <v>0</v>
      </c>
    </row>
    <row r="50" spans="2:77" x14ac:dyDescent="0.25">
      <c r="B50">
        <v>57</v>
      </c>
      <c r="C50" s="33"/>
      <c r="D50" s="33"/>
      <c r="E50" s="33"/>
      <c r="F50" s="14"/>
      <c r="G50" s="15"/>
      <c r="H50" s="31">
        <f t="shared" si="84"/>
        <v>0</v>
      </c>
      <c r="I50" s="337">
        <f t="shared" si="0"/>
        <v>0</v>
      </c>
      <c r="J50" s="120"/>
      <c r="K50" s="335">
        <f t="shared" si="1"/>
        <v>0</v>
      </c>
      <c r="L50" s="14"/>
      <c r="M50" s="15"/>
      <c r="N50" s="31">
        <f t="shared" si="2"/>
        <v>0</v>
      </c>
      <c r="O50" s="337">
        <f t="shared" si="3"/>
        <v>0</v>
      </c>
      <c r="P50" s="120"/>
      <c r="Q50" s="335">
        <f t="shared" si="83"/>
        <v>0</v>
      </c>
      <c r="R50" s="14"/>
      <c r="S50" s="15"/>
      <c r="T50" s="31">
        <f t="shared" si="5"/>
        <v>0</v>
      </c>
      <c r="U50" s="337">
        <f t="shared" si="6"/>
        <v>0</v>
      </c>
      <c r="V50" s="120"/>
      <c r="W50" s="335">
        <f t="shared" si="83"/>
        <v>0</v>
      </c>
      <c r="X50" s="14"/>
      <c r="Y50" s="15"/>
      <c r="Z50" s="31">
        <f t="shared" si="7"/>
        <v>0</v>
      </c>
      <c r="AA50" s="337">
        <f t="shared" si="8"/>
        <v>0</v>
      </c>
      <c r="AB50" s="120"/>
      <c r="AC50" s="335">
        <f t="shared" si="83"/>
        <v>0</v>
      </c>
      <c r="AD50" s="14"/>
      <c r="AE50" s="15"/>
      <c r="AF50" s="31">
        <f t="shared" si="9"/>
        <v>0</v>
      </c>
      <c r="AG50" s="337">
        <f t="shared" si="10"/>
        <v>0</v>
      </c>
      <c r="AH50" s="120"/>
      <c r="AI50" s="335">
        <f t="shared" si="83"/>
        <v>0</v>
      </c>
      <c r="AJ50" s="14"/>
      <c r="AK50" s="15"/>
      <c r="AL50" s="31">
        <f t="shared" si="11"/>
        <v>0</v>
      </c>
      <c r="AM50" s="337">
        <f t="shared" si="12"/>
        <v>0</v>
      </c>
      <c r="AN50" s="120"/>
      <c r="AO50" s="335">
        <f t="shared" si="83"/>
        <v>0</v>
      </c>
      <c r="AP50" s="14"/>
      <c r="AQ50" s="15"/>
      <c r="AR50" s="31">
        <f t="shared" si="13"/>
        <v>0</v>
      </c>
      <c r="AS50" s="337">
        <f t="shared" si="14"/>
        <v>0</v>
      </c>
      <c r="AT50" s="120"/>
      <c r="AU50" s="335">
        <f t="shared" si="83"/>
        <v>0</v>
      </c>
      <c r="AV50" s="14"/>
      <c r="AW50" s="15"/>
      <c r="AX50" s="31">
        <f t="shared" si="15"/>
        <v>0</v>
      </c>
      <c r="AY50" s="337">
        <f t="shared" si="16"/>
        <v>0</v>
      </c>
      <c r="AZ50" s="120"/>
      <c r="BA50" s="335">
        <f t="shared" si="83"/>
        <v>0</v>
      </c>
      <c r="BB50" s="14"/>
      <c r="BC50" s="15"/>
      <c r="BD50" s="31">
        <f t="shared" si="17"/>
        <v>0</v>
      </c>
      <c r="BE50" s="337">
        <f t="shared" si="18"/>
        <v>0</v>
      </c>
      <c r="BF50" s="120"/>
      <c r="BG50" s="335">
        <f t="shared" si="83"/>
        <v>0</v>
      </c>
      <c r="BH50" s="14"/>
      <c r="BI50" s="15"/>
      <c r="BJ50" s="31">
        <f t="shared" si="19"/>
        <v>0</v>
      </c>
      <c r="BK50" s="337">
        <f t="shared" si="20"/>
        <v>0</v>
      </c>
      <c r="BL50" s="120"/>
      <c r="BM50" s="335">
        <f t="shared" si="83"/>
        <v>0</v>
      </c>
      <c r="BN50" s="14"/>
      <c r="BO50" s="15"/>
      <c r="BP50" s="31">
        <f t="shared" si="21"/>
        <v>0</v>
      </c>
      <c r="BQ50" s="337">
        <f t="shared" si="22"/>
        <v>0</v>
      </c>
      <c r="BR50" s="120"/>
      <c r="BS50" s="335">
        <f t="shared" si="83"/>
        <v>0</v>
      </c>
      <c r="BT50" s="14"/>
      <c r="BU50" s="15"/>
      <c r="BV50" s="31">
        <f t="shared" si="23"/>
        <v>0</v>
      </c>
      <c r="BW50" s="337">
        <f t="shared" si="24"/>
        <v>0</v>
      </c>
      <c r="BX50" s="120"/>
      <c r="BY50" s="335">
        <f t="shared" si="83"/>
        <v>0</v>
      </c>
    </row>
    <row r="51" spans="2:77" x14ac:dyDescent="0.25">
      <c r="B51">
        <v>58</v>
      </c>
      <c r="C51" s="33"/>
      <c r="D51" s="33"/>
      <c r="E51" s="33"/>
      <c r="F51" s="14"/>
      <c r="G51" s="15"/>
      <c r="H51" s="31">
        <f t="shared" si="84"/>
        <v>0</v>
      </c>
      <c r="I51" s="337">
        <f t="shared" si="0"/>
        <v>0</v>
      </c>
      <c r="J51" s="120"/>
      <c r="K51" s="335">
        <f t="shared" si="1"/>
        <v>0</v>
      </c>
      <c r="L51" s="14"/>
      <c r="M51" s="15"/>
      <c r="N51" s="31">
        <f t="shared" si="2"/>
        <v>0</v>
      </c>
      <c r="O51" s="337">
        <f t="shared" si="3"/>
        <v>0</v>
      </c>
      <c r="P51" s="120"/>
      <c r="Q51" s="335">
        <f t="shared" si="83"/>
        <v>0</v>
      </c>
      <c r="R51" s="14"/>
      <c r="S51" s="15"/>
      <c r="T51" s="31">
        <f t="shared" si="5"/>
        <v>0</v>
      </c>
      <c r="U51" s="337">
        <f t="shared" si="6"/>
        <v>0</v>
      </c>
      <c r="V51" s="120"/>
      <c r="W51" s="335">
        <f t="shared" si="83"/>
        <v>0</v>
      </c>
      <c r="X51" s="14"/>
      <c r="Y51" s="15"/>
      <c r="Z51" s="31">
        <f t="shared" si="7"/>
        <v>0</v>
      </c>
      <c r="AA51" s="337">
        <f t="shared" si="8"/>
        <v>0</v>
      </c>
      <c r="AB51" s="120"/>
      <c r="AC51" s="335">
        <f t="shared" si="83"/>
        <v>0</v>
      </c>
      <c r="AD51" s="14"/>
      <c r="AE51" s="15"/>
      <c r="AF51" s="31">
        <f t="shared" si="9"/>
        <v>0</v>
      </c>
      <c r="AG51" s="337">
        <f t="shared" si="10"/>
        <v>0</v>
      </c>
      <c r="AH51" s="120"/>
      <c r="AI51" s="335">
        <f t="shared" si="83"/>
        <v>0</v>
      </c>
      <c r="AJ51" s="14"/>
      <c r="AK51" s="15"/>
      <c r="AL51" s="31">
        <f t="shared" si="11"/>
        <v>0</v>
      </c>
      <c r="AM51" s="337">
        <f t="shared" si="12"/>
        <v>0</v>
      </c>
      <c r="AN51" s="120"/>
      <c r="AO51" s="335">
        <f t="shared" si="83"/>
        <v>0</v>
      </c>
      <c r="AP51" s="14"/>
      <c r="AQ51" s="15"/>
      <c r="AR51" s="31">
        <f t="shared" si="13"/>
        <v>0</v>
      </c>
      <c r="AS51" s="337">
        <f t="shared" si="14"/>
        <v>0</v>
      </c>
      <c r="AT51" s="120"/>
      <c r="AU51" s="335">
        <f t="shared" si="83"/>
        <v>0</v>
      </c>
      <c r="AV51" s="14"/>
      <c r="AW51" s="15"/>
      <c r="AX51" s="31">
        <f t="shared" si="15"/>
        <v>0</v>
      </c>
      <c r="AY51" s="337">
        <f t="shared" si="16"/>
        <v>0</v>
      </c>
      <c r="AZ51" s="120"/>
      <c r="BA51" s="335">
        <f t="shared" si="83"/>
        <v>0</v>
      </c>
      <c r="BB51" s="14"/>
      <c r="BC51" s="15"/>
      <c r="BD51" s="31">
        <f t="shared" si="17"/>
        <v>0</v>
      </c>
      <c r="BE51" s="337">
        <f t="shared" si="18"/>
        <v>0</v>
      </c>
      <c r="BF51" s="120"/>
      <c r="BG51" s="335">
        <f t="shared" si="83"/>
        <v>0</v>
      </c>
      <c r="BH51" s="14"/>
      <c r="BI51" s="15"/>
      <c r="BJ51" s="31">
        <f t="shared" si="19"/>
        <v>0</v>
      </c>
      <c r="BK51" s="337">
        <f t="shared" si="20"/>
        <v>0</v>
      </c>
      <c r="BL51" s="120"/>
      <c r="BM51" s="335">
        <f t="shared" si="83"/>
        <v>0</v>
      </c>
      <c r="BN51" s="14"/>
      <c r="BO51" s="15"/>
      <c r="BP51" s="31">
        <f t="shared" si="21"/>
        <v>0</v>
      </c>
      <c r="BQ51" s="337">
        <f t="shared" si="22"/>
        <v>0</v>
      </c>
      <c r="BR51" s="120"/>
      <c r="BS51" s="335">
        <f t="shared" si="83"/>
        <v>0</v>
      </c>
      <c r="BT51" s="14"/>
      <c r="BU51" s="15"/>
      <c r="BV51" s="31">
        <f t="shared" si="23"/>
        <v>0</v>
      </c>
      <c r="BW51" s="337">
        <f t="shared" si="24"/>
        <v>0</v>
      </c>
      <c r="BX51" s="120"/>
      <c r="BY51" s="335">
        <f t="shared" si="83"/>
        <v>0</v>
      </c>
    </row>
    <row r="52" spans="2:77" x14ac:dyDescent="0.25">
      <c r="B52">
        <v>59</v>
      </c>
      <c r="C52" s="33"/>
      <c r="D52" s="33"/>
      <c r="E52" s="33"/>
      <c r="F52" s="14"/>
      <c r="G52" s="15"/>
      <c r="H52" s="31">
        <f t="shared" si="84"/>
        <v>0</v>
      </c>
      <c r="I52" s="337">
        <f t="shared" si="0"/>
        <v>0</v>
      </c>
      <c r="J52" s="120"/>
      <c r="K52" s="335">
        <f t="shared" si="1"/>
        <v>0</v>
      </c>
      <c r="L52" s="14"/>
      <c r="M52" s="15"/>
      <c r="N52" s="31">
        <f t="shared" si="2"/>
        <v>0</v>
      </c>
      <c r="O52" s="337">
        <f t="shared" si="3"/>
        <v>0</v>
      </c>
      <c r="P52" s="120"/>
      <c r="Q52" s="335">
        <f t="shared" si="83"/>
        <v>0</v>
      </c>
      <c r="R52" s="14"/>
      <c r="S52" s="15"/>
      <c r="T52" s="31">
        <f t="shared" si="5"/>
        <v>0</v>
      </c>
      <c r="U52" s="337">
        <f t="shared" si="6"/>
        <v>0</v>
      </c>
      <c r="V52" s="120"/>
      <c r="W52" s="335">
        <f t="shared" si="83"/>
        <v>0</v>
      </c>
      <c r="X52" s="14"/>
      <c r="Y52" s="15"/>
      <c r="Z52" s="31">
        <f t="shared" si="7"/>
        <v>0</v>
      </c>
      <c r="AA52" s="337">
        <f t="shared" si="8"/>
        <v>0</v>
      </c>
      <c r="AB52" s="120"/>
      <c r="AC52" s="335">
        <f t="shared" si="83"/>
        <v>0</v>
      </c>
      <c r="AD52" s="14"/>
      <c r="AE52" s="15"/>
      <c r="AF52" s="31">
        <f t="shared" si="9"/>
        <v>0</v>
      </c>
      <c r="AG52" s="337">
        <f t="shared" si="10"/>
        <v>0</v>
      </c>
      <c r="AH52" s="120"/>
      <c r="AI52" s="335">
        <f t="shared" si="83"/>
        <v>0</v>
      </c>
      <c r="AJ52" s="14"/>
      <c r="AK52" s="15"/>
      <c r="AL52" s="31">
        <f t="shared" si="11"/>
        <v>0</v>
      </c>
      <c r="AM52" s="337">
        <f t="shared" si="12"/>
        <v>0</v>
      </c>
      <c r="AN52" s="120"/>
      <c r="AO52" s="335">
        <f t="shared" si="83"/>
        <v>0</v>
      </c>
      <c r="AP52" s="14"/>
      <c r="AQ52" s="15"/>
      <c r="AR52" s="31">
        <f t="shared" si="13"/>
        <v>0</v>
      </c>
      <c r="AS52" s="337">
        <f t="shared" si="14"/>
        <v>0</v>
      </c>
      <c r="AT52" s="120"/>
      <c r="AU52" s="335">
        <f t="shared" si="83"/>
        <v>0</v>
      </c>
      <c r="AV52" s="14"/>
      <c r="AW52" s="15"/>
      <c r="AX52" s="31">
        <f t="shared" si="15"/>
        <v>0</v>
      </c>
      <c r="AY52" s="337">
        <f t="shared" si="16"/>
        <v>0</v>
      </c>
      <c r="AZ52" s="120"/>
      <c r="BA52" s="335">
        <f t="shared" si="83"/>
        <v>0</v>
      </c>
      <c r="BB52" s="14"/>
      <c r="BC52" s="15"/>
      <c r="BD52" s="31">
        <f t="shared" si="17"/>
        <v>0</v>
      </c>
      <c r="BE52" s="337">
        <f t="shared" si="18"/>
        <v>0</v>
      </c>
      <c r="BF52" s="120"/>
      <c r="BG52" s="335">
        <f t="shared" si="83"/>
        <v>0</v>
      </c>
      <c r="BH52" s="14"/>
      <c r="BI52" s="15"/>
      <c r="BJ52" s="31">
        <f t="shared" si="19"/>
        <v>0</v>
      </c>
      <c r="BK52" s="337">
        <f t="shared" si="20"/>
        <v>0</v>
      </c>
      <c r="BL52" s="120"/>
      <c r="BM52" s="335">
        <f t="shared" si="83"/>
        <v>0</v>
      </c>
      <c r="BN52" s="14"/>
      <c r="BO52" s="15"/>
      <c r="BP52" s="31">
        <f t="shared" si="21"/>
        <v>0</v>
      </c>
      <c r="BQ52" s="337">
        <f t="shared" si="22"/>
        <v>0</v>
      </c>
      <c r="BR52" s="120"/>
      <c r="BS52" s="335">
        <f t="shared" si="83"/>
        <v>0</v>
      </c>
      <c r="BT52" s="14"/>
      <c r="BU52" s="15"/>
      <c r="BV52" s="31">
        <f t="shared" si="23"/>
        <v>0</v>
      </c>
      <c r="BW52" s="337">
        <f t="shared" si="24"/>
        <v>0</v>
      </c>
      <c r="BX52" s="120"/>
      <c r="BY52" s="335">
        <f t="shared" si="83"/>
        <v>0</v>
      </c>
    </row>
    <row r="53" spans="2:77" x14ac:dyDescent="0.25">
      <c r="B53">
        <v>60</v>
      </c>
      <c r="C53" s="33"/>
      <c r="D53" s="33"/>
      <c r="E53" s="33"/>
      <c r="F53" s="14"/>
      <c r="G53" s="15"/>
      <c r="H53" s="31">
        <f t="shared" si="84"/>
        <v>0</v>
      </c>
      <c r="I53" s="337">
        <f t="shared" si="0"/>
        <v>0</v>
      </c>
      <c r="J53" s="120"/>
      <c r="K53" s="335">
        <f t="shared" si="1"/>
        <v>0</v>
      </c>
      <c r="L53" s="14"/>
      <c r="M53" s="15"/>
      <c r="N53" s="31">
        <f t="shared" si="2"/>
        <v>0</v>
      </c>
      <c r="O53" s="337">
        <f t="shared" si="3"/>
        <v>0</v>
      </c>
      <c r="P53" s="120"/>
      <c r="Q53" s="335">
        <f t="shared" si="83"/>
        <v>0</v>
      </c>
      <c r="R53" s="14"/>
      <c r="S53" s="15"/>
      <c r="T53" s="31">
        <f t="shared" si="5"/>
        <v>0</v>
      </c>
      <c r="U53" s="337">
        <f t="shared" si="6"/>
        <v>0</v>
      </c>
      <c r="V53" s="120"/>
      <c r="W53" s="335">
        <f t="shared" si="83"/>
        <v>0</v>
      </c>
      <c r="X53" s="14"/>
      <c r="Y53" s="15"/>
      <c r="Z53" s="31">
        <f t="shared" si="7"/>
        <v>0</v>
      </c>
      <c r="AA53" s="337">
        <f t="shared" si="8"/>
        <v>0</v>
      </c>
      <c r="AB53" s="120"/>
      <c r="AC53" s="335">
        <f t="shared" si="83"/>
        <v>0</v>
      </c>
      <c r="AD53" s="14"/>
      <c r="AE53" s="15"/>
      <c r="AF53" s="31">
        <f t="shared" si="9"/>
        <v>0</v>
      </c>
      <c r="AG53" s="337">
        <f t="shared" si="10"/>
        <v>0</v>
      </c>
      <c r="AH53" s="120"/>
      <c r="AI53" s="335">
        <f t="shared" si="83"/>
        <v>0</v>
      </c>
      <c r="AJ53" s="14"/>
      <c r="AK53" s="15"/>
      <c r="AL53" s="31">
        <f t="shared" si="11"/>
        <v>0</v>
      </c>
      <c r="AM53" s="337">
        <f t="shared" si="12"/>
        <v>0</v>
      </c>
      <c r="AN53" s="120"/>
      <c r="AO53" s="335">
        <f t="shared" si="83"/>
        <v>0</v>
      </c>
      <c r="AP53" s="14"/>
      <c r="AQ53" s="15"/>
      <c r="AR53" s="31">
        <f t="shared" si="13"/>
        <v>0</v>
      </c>
      <c r="AS53" s="337">
        <f t="shared" si="14"/>
        <v>0</v>
      </c>
      <c r="AT53" s="120"/>
      <c r="AU53" s="335">
        <f t="shared" si="83"/>
        <v>0</v>
      </c>
      <c r="AV53" s="14"/>
      <c r="AW53" s="15"/>
      <c r="AX53" s="31">
        <f t="shared" si="15"/>
        <v>0</v>
      </c>
      <c r="AY53" s="337">
        <f t="shared" si="16"/>
        <v>0</v>
      </c>
      <c r="AZ53" s="120"/>
      <c r="BA53" s="335">
        <f t="shared" si="83"/>
        <v>0</v>
      </c>
      <c r="BB53" s="14"/>
      <c r="BC53" s="15"/>
      <c r="BD53" s="31">
        <f t="shared" si="17"/>
        <v>0</v>
      </c>
      <c r="BE53" s="337">
        <f t="shared" si="18"/>
        <v>0</v>
      </c>
      <c r="BF53" s="120"/>
      <c r="BG53" s="335">
        <f t="shared" si="83"/>
        <v>0</v>
      </c>
      <c r="BH53" s="14"/>
      <c r="BI53" s="15"/>
      <c r="BJ53" s="31">
        <f t="shared" si="19"/>
        <v>0</v>
      </c>
      <c r="BK53" s="337">
        <f t="shared" si="20"/>
        <v>0</v>
      </c>
      <c r="BL53" s="120"/>
      <c r="BM53" s="335">
        <f t="shared" si="83"/>
        <v>0</v>
      </c>
      <c r="BN53" s="14"/>
      <c r="BO53" s="15"/>
      <c r="BP53" s="31">
        <f t="shared" si="21"/>
        <v>0</v>
      </c>
      <c r="BQ53" s="337">
        <f t="shared" si="22"/>
        <v>0</v>
      </c>
      <c r="BR53" s="120"/>
      <c r="BS53" s="335">
        <f t="shared" si="83"/>
        <v>0</v>
      </c>
      <c r="BT53" s="14"/>
      <c r="BU53" s="15"/>
      <c r="BV53" s="31">
        <f t="shared" si="23"/>
        <v>0</v>
      </c>
      <c r="BW53" s="337">
        <f t="shared" si="24"/>
        <v>0</v>
      </c>
      <c r="BX53" s="120"/>
      <c r="BY53" s="335">
        <f t="shared" si="83"/>
        <v>0</v>
      </c>
    </row>
    <row r="54" spans="2:77" x14ac:dyDescent="0.25">
      <c r="B54">
        <v>61</v>
      </c>
      <c r="C54" s="33"/>
      <c r="D54" s="33"/>
      <c r="E54" s="33"/>
      <c r="F54" s="14"/>
      <c r="G54" s="15"/>
      <c r="H54" s="31">
        <f t="shared" si="84"/>
        <v>0</v>
      </c>
      <c r="I54" s="337">
        <f t="shared" si="0"/>
        <v>0</v>
      </c>
      <c r="J54" s="120"/>
      <c r="K54" s="335">
        <f t="shared" si="1"/>
        <v>0</v>
      </c>
      <c r="L54" s="14"/>
      <c r="M54" s="15"/>
      <c r="N54" s="31">
        <f t="shared" si="2"/>
        <v>0</v>
      </c>
      <c r="O54" s="337">
        <f t="shared" si="3"/>
        <v>0</v>
      </c>
      <c r="P54" s="120"/>
      <c r="Q54" s="335">
        <f t="shared" si="83"/>
        <v>0</v>
      </c>
      <c r="R54" s="14"/>
      <c r="S54" s="15"/>
      <c r="T54" s="31">
        <f t="shared" si="5"/>
        <v>0</v>
      </c>
      <c r="U54" s="337">
        <f t="shared" si="6"/>
        <v>0</v>
      </c>
      <c r="V54" s="120"/>
      <c r="W54" s="335">
        <f t="shared" si="83"/>
        <v>0</v>
      </c>
      <c r="X54" s="14"/>
      <c r="Y54" s="15"/>
      <c r="Z54" s="31">
        <f t="shared" si="7"/>
        <v>0</v>
      </c>
      <c r="AA54" s="337">
        <f t="shared" si="8"/>
        <v>0</v>
      </c>
      <c r="AB54" s="120"/>
      <c r="AC54" s="335">
        <f t="shared" si="83"/>
        <v>0</v>
      </c>
      <c r="AD54" s="14"/>
      <c r="AE54" s="15"/>
      <c r="AF54" s="31">
        <f t="shared" si="9"/>
        <v>0</v>
      </c>
      <c r="AG54" s="337">
        <f t="shared" si="10"/>
        <v>0</v>
      </c>
      <c r="AH54" s="120"/>
      <c r="AI54" s="335">
        <f t="shared" si="83"/>
        <v>0</v>
      </c>
      <c r="AJ54" s="14"/>
      <c r="AK54" s="15"/>
      <c r="AL54" s="31">
        <f t="shared" si="11"/>
        <v>0</v>
      </c>
      <c r="AM54" s="337">
        <f t="shared" si="12"/>
        <v>0</v>
      </c>
      <c r="AN54" s="120"/>
      <c r="AO54" s="335">
        <f t="shared" si="83"/>
        <v>0</v>
      </c>
      <c r="AP54" s="14"/>
      <c r="AQ54" s="15"/>
      <c r="AR54" s="31">
        <f t="shared" si="13"/>
        <v>0</v>
      </c>
      <c r="AS54" s="337">
        <f t="shared" si="14"/>
        <v>0</v>
      </c>
      <c r="AT54" s="120"/>
      <c r="AU54" s="335">
        <f t="shared" si="83"/>
        <v>0</v>
      </c>
      <c r="AV54" s="14"/>
      <c r="AW54" s="15"/>
      <c r="AX54" s="31">
        <f t="shared" si="15"/>
        <v>0</v>
      </c>
      <c r="AY54" s="337">
        <f t="shared" si="16"/>
        <v>0</v>
      </c>
      <c r="AZ54" s="120"/>
      <c r="BA54" s="335">
        <f t="shared" si="83"/>
        <v>0</v>
      </c>
      <c r="BB54" s="14"/>
      <c r="BC54" s="15"/>
      <c r="BD54" s="31">
        <f t="shared" si="17"/>
        <v>0</v>
      </c>
      <c r="BE54" s="337">
        <f t="shared" si="18"/>
        <v>0</v>
      </c>
      <c r="BF54" s="120"/>
      <c r="BG54" s="335">
        <f t="shared" si="83"/>
        <v>0</v>
      </c>
      <c r="BH54" s="14"/>
      <c r="BI54" s="15"/>
      <c r="BJ54" s="31">
        <f t="shared" si="19"/>
        <v>0</v>
      </c>
      <c r="BK54" s="337">
        <f t="shared" si="20"/>
        <v>0</v>
      </c>
      <c r="BL54" s="120"/>
      <c r="BM54" s="335">
        <f t="shared" si="83"/>
        <v>0</v>
      </c>
      <c r="BN54" s="14"/>
      <c r="BO54" s="15"/>
      <c r="BP54" s="31">
        <f t="shared" si="21"/>
        <v>0</v>
      </c>
      <c r="BQ54" s="337">
        <f t="shared" si="22"/>
        <v>0</v>
      </c>
      <c r="BR54" s="120"/>
      <c r="BS54" s="335">
        <f t="shared" si="83"/>
        <v>0</v>
      </c>
      <c r="BT54" s="14"/>
      <c r="BU54" s="15"/>
      <c r="BV54" s="31">
        <f t="shared" si="23"/>
        <v>0</v>
      </c>
      <c r="BW54" s="337">
        <f t="shared" si="24"/>
        <v>0</v>
      </c>
      <c r="BX54" s="120"/>
      <c r="BY54" s="335">
        <f t="shared" si="83"/>
        <v>0</v>
      </c>
    </row>
    <row r="55" spans="2:77" x14ac:dyDescent="0.25">
      <c r="B55">
        <v>62</v>
      </c>
      <c r="C55" s="33"/>
      <c r="D55" s="33"/>
      <c r="E55" s="33"/>
      <c r="F55" s="14"/>
      <c r="G55" s="15"/>
      <c r="H55" s="31">
        <f t="shared" si="84"/>
        <v>0</v>
      </c>
      <c r="I55" s="337">
        <f t="shared" si="0"/>
        <v>0</v>
      </c>
      <c r="J55" s="120"/>
      <c r="K55" s="335">
        <f t="shared" si="1"/>
        <v>0</v>
      </c>
      <c r="L55" s="14"/>
      <c r="M55" s="15"/>
      <c r="N55" s="31">
        <f t="shared" si="2"/>
        <v>0</v>
      </c>
      <c r="O55" s="337">
        <f t="shared" si="3"/>
        <v>0</v>
      </c>
      <c r="P55" s="120"/>
      <c r="Q55" s="335">
        <f t="shared" ref="Q55:BY63" si="85">P55*$K$2</f>
        <v>0</v>
      </c>
      <c r="R55" s="14"/>
      <c r="S55" s="15"/>
      <c r="T55" s="31">
        <f t="shared" si="5"/>
        <v>0</v>
      </c>
      <c r="U55" s="337">
        <f t="shared" si="6"/>
        <v>0</v>
      </c>
      <c r="V55" s="120"/>
      <c r="W55" s="335">
        <f t="shared" si="85"/>
        <v>0</v>
      </c>
      <c r="X55" s="14"/>
      <c r="Y55" s="15"/>
      <c r="Z55" s="31">
        <f t="shared" si="7"/>
        <v>0</v>
      </c>
      <c r="AA55" s="337">
        <f t="shared" si="8"/>
        <v>0</v>
      </c>
      <c r="AB55" s="120"/>
      <c r="AC55" s="335">
        <f t="shared" si="85"/>
        <v>0</v>
      </c>
      <c r="AD55" s="14"/>
      <c r="AE55" s="15"/>
      <c r="AF55" s="31">
        <f t="shared" si="9"/>
        <v>0</v>
      </c>
      <c r="AG55" s="337">
        <f t="shared" si="10"/>
        <v>0</v>
      </c>
      <c r="AH55" s="120"/>
      <c r="AI55" s="335">
        <f t="shared" si="85"/>
        <v>0</v>
      </c>
      <c r="AJ55" s="14"/>
      <c r="AK55" s="15"/>
      <c r="AL55" s="31">
        <f t="shared" si="11"/>
        <v>0</v>
      </c>
      <c r="AM55" s="337">
        <f t="shared" si="12"/>
        <v>0</v>
      </c>
      <c r="AN55" s="120"/>
      <c r="AO55" s="335">
        <f t="shared" si="85"/>
        <v>0</v>
      </c>
      <c r="AP55" s="14"/>
      <c r="AQ55" s="15"/>
      <c r="AR55" s="31">
        <f t="shared" si="13"/>
        <v>0</v>
      </c>
      <c r="AS55" s="337">
        <f t="shared" si="14"/>
        <v>0</v>
      </c>
      <c r="AT55" s="120"/>
      <c r="AU55" s="335">
        <f t="shared" si="85"/>
        <v>0</v>
      </c>
      <c r="AV55" s="14"/>
      <c r="AW55" s="15"/>
      <c r="AX55" s="31">
        <f t="shared" si="15"/>
        <v>0</v>
      </c>
      <c r="AY55" s="337">
        <f t="shared" si="16"/>
        <v>0</v>
      </c>
      <c r="AZ55" s="120"/>
      <c r="BA55" s="335">
        <f t="shared" si="85"/>
        <v>0</v>
      </c>
      <c r="BB55" s="14"/>
      <c r="BC55" s="15"/>
      <c r="BD55" s="31">
        <f t="shared" si="17"/>
        <v>0</v>
      </c>
      <c r="BE55" s="337">
        <f t="shared" si="18"/>
        <v>0</v>
      </c>
      <c r="BF55" s="120"/>
      <c r="BG55" s="335">
        <f t="shared" si="85"/>
        <v>0</v>
      </c>
      <c r="BH55" s="14"/>
      <c r="BI55" s="15"/>
      <c r="BJ55" s="31">
        <f t="shared" si="19"/>
        <v>0</v>
      </c>
      <c r="BK55" s="337">
        <f t="shared" si="20"/>
        <v>0</v>
      </c>
      <c r="BL55" s="120"/>
      <c r="BM55" s="335">
        <f t="shared" si="85"/>
        <v>0</v>
      </c>
      <c r="BN55" s="14"/>
      <c r="BO55" s="15"/>
      <c r="BP55" s="31">
        <f t="shared" si="21"/>
        <v>0</v>
      </c>
      <c r="BQ55" s="337">
        <f t="shared" si="22"/>
        <v>0</v>
      </c>
      <c r="BR55" s="120"/>
      <c r="BS55" s="335">
        <f t="shared" si="85"/>
        <v>0</v>
      </c>
      <c r="BT55" s="14"/>
      <c r="BU55" s="15"/>
      <c r="BV55" s="31">
        <f t="shared" si="23"/>
        <v>0</v>
      </c>
      <c r="BW55" s="337">
        <f t="shared" si="24"/>
        <v>0</v>
      </c>
      <c r="BX55" s="120"/>
      <c r="BY55" s="335">
        <f t="shared" si="85"/>
        <v>0</v>
      </c>
    </row>
    <row r="56" spans="2:77" x14ac:dyDescent="0.25">
      <c r="B56">
        <v>63</v>
      </c>
      <c r="C56" s="33"/>
      <c r="D56" s="33"/>
      <c r="E56" s="33"/>
      <c r="F56" s="14"/>
      <c r="G56" s="15"/>
      <c r="H56" s="31">
        <f t="shared" si="84"/>
        <v>0</v>
      </c>
      <c r="I56" s="337">
        <f t="shared" si="0"/>
        <v>0</v>
      </c>
      <c r="J56" s="120"/>
      <c r="K56" s="335">
        <f t="shared" si="1"/>
        <v>0</v>
      </c>
      <c r="L56" s="14"/>
      <c r="M56" s="15"/>
      <c r="N56" s="31">
        <f t="shared" si="2"/>
        <v>0</v>
      </c>
      <c r="O56" s="337">
        <f t="shared" si="3"/>
        <v>0</v>
      </c>
      <c r="P56" s="120"/>
      <c r="Q56" s="335">
        <f t="shared" si="85"/>
        <v>0</v>
      </c>
      <c r="R56" s="14"/>
      <c r="S56" s="15"/>
      <c r="T56" s="31">
        <f t="shared" si="5"/>
        <v>0</v>
      </c>
      <c r="U56" s="337">
        <f t="shared" si="6"/>
        <v>0</v>
      </c>
      <c r="V56" s="120"/>
      <c r="W56" s="335">
        <f t="shared" si="85"/>
        <v>0</v>
      </c>
      <c r="X56" s="14"/>
      <c r="Y56" s="15"/>
      <c r="Z56" s="31">
        <f t="shared" si="7"/>
        <v>0</v>
      </c>
      <c r="AA56" s="337">
        <f t="shared" si="8"/>
        <v>0</v>
      </c>
      <c r="AB56" s="120"/>
      <c r="AC56" s="335">
        <f t="shared" si="85"/>
        <v>0</v>
      </c>
      <c r="AD56" s="14"/>
      <c r="AE56" s="15"/>
      <c r="AF56" s="31">
        <f t="shared" si="9"/>
        <v>0</v>
      </c>
      <c r="AG56" s="337">
        <f t="shared" si="10"/>
        <v>0</v>
      </c>
      <c r="AH56" s="120"/>
      <c r="AI56" s="335">
        <f t="shared" si="85"/>
        <v>0</v>
      </c>
      <c r="AJ56" s="14"/>
      <c r="AK56" s="15"/>
      <c r="AL56" s="31">
        <f t="shared" si="11"/>
        <v>0</v>
      </c>
      <c r="AM56" s="337">
        <f t="shared" si="12"/>
        <v>0</v>
      </c>
      <c r="AN56" s="120"/>
      <c r="AO56" s="335">
        <f t="shared" si="85"/>
        <v>0</v>
      </c>
      <c r="AP56" s="14"/>
      <c r="AQ56" s="15"/>
      <c r="AR56" s="31">
        <f t="shared" si="13"/>
        <v>0</v>
      </c>
      <c r="AS56" s="337">
        <f t="shared" si="14"/>
        <v>0</v>
      </c>
      <c r="AT56" s="120"/>
      <c r="AU56" s="335">
        <f t="shared" si="85"/>
        <v>0</v>
      </c>
      <c r="AV56" s="14"/>
      <c r="AW56" s="15"/>
      <c r="AX56" s="31">
        <f t="shared" si="15"/>
        <v>0</v>
      </c>
      <c r="AY56" s="337">
        <f t="shared" si="16"/>
        <v>0</v>
      </c>
      <c r="AZ56" s="120"/>
      <c r="BA56" s="335">
        <f t="shared" si="85"/>
        <v>0</v>
      </c>
      <c r="BB56" s="14"/>
      <c r="BC56" s="15"/>
      <c r="BD56" s="31">
        <f t="shared" si="17"/>
        <v>0</v>
      </c>
      <c r="BE56" s="337">
        <f t="shared" si="18"/>
        <v>0</v>
      </c>
      <c r="BF56" s="120"/>
      <c r="BG56" s="335">
        <f t="shared" si="85"/>
        <v>0</v>
      </c>
      <c r="BH56" s="14"/>
      <c r="BI56" s="15"/>
      <c r="BJ56" s="31">
        <f t="shared" si="19"/>
        <v>0</v>
      </c>
      <c r="BK56" s="337">
        <f t="shared" si="20"/>
        <v>0</v>
      </c>
      <c r="BL56" s="120"/>
      <c r="BM56" s="335">
        <f t="shared" si="85"/>
        <v>0</v>
      </c>
      <c r="BN56" s="14"/>
      <c r="BO56" s="15"/>
      <c r="BP56" s="31">
        <f t="shared" si="21"/>
        <v>0</v>
      </c>
      <c r="BQ56" s="337">
        <f t="shared" si="22"/>
        <v>0</v>
      </c>
      <c r="BR56" s="120"/>
      <c r="BS56" s="335">
        <f t="shared" si="85"/>
        <v>0</v>
      </c>
      <c r="BT56" s="14"/>
      <c r="BU56" s="15"/>
      <c r="BV56" s="31">
        <f t="shared" si="23"/>
        <v>0</v>
      </c>
      <c r="BW56" s="337">
        <f t="shared" si="24"/>
        <v>0</v>
      </c>
      <c r="BX56" s="120"/>
      <c r="BY56" s="335">
        <f t="shared" si="85"/>
        <v>0</v>
      </c>
    </row>
    <row r="57" spans="2:77" x14ac:dyDescent="0.25">
      <c r="B57">
        <v>64</v>
      </c>
      <c r="C57" s="33"/>
      <c r="D57" s="33"/>
      <c r="E57" s="33"/>
      <c r="F57" s="14"/>
      <c r="G57" s="15"/>
      <c r="H57" s="31">
        <f t="shared" si="84"/>
        <v>0</v>
      </c>
      <c r="I57" s="337">
        <f t="shared" si="0"/>
        <v>0</v>
      </c>
      <c r="J57" s="120"/>
      <c r="K57" s="335">
        <f t="shared" si="1"/>
        <v>0</v>
      </c>
      <c r="L57" s="14"/>
      <c r="M57" s="15"/>
      <c r="N57" s="31">
        <f t="shared" si="2"/>
        <v>0</v>
      </c>
      <c r="O57" s="337">
        <f t="shared" si="3"/>
        <v>0</v>
      </c>
      <c r="P57" s="120"/>
      <c r="Q57" s="335">
        <f t="shared" si="85"/>
        <v>0</v>
      </c>
      <c r="R57" s="14"/>
      <c r="S57" s="15"/>
      <c r="T57" s="31">
        <f t="shared" si="5"/>
        <v>0</v>
      </c>
      <c r="U57" s="337">
        <f t="shared" si="6"/>
        <v>0</v>
      </c>
      <c r="V57" s="120"/>
      <c r="W57" s="335">
        <f t="shared" si="85"/>
        <v>0</v>
      </c>
      <c r="X57" s="14"/>
      <c r="Y57" s="15"/>
      <c r="Z57" s="31">
        <f t="shared" si="7"/>
        <v>0</v>
      </c>
      <c r="AA57" s="337">
        <f t="shared" si="8"/>
        <v>0</v>
      </c>
      <c r="AB57" s="120"/>
      <c r="AC57" s="335">
        <f t="shared" si="85"/>
        <v>0</v>
      </c>
      <c r="AD57" s="14"/>
      <c r="AE57" s="15"/>
      <c r="AF57" s="31">
        <f t="shared" si="9"/>
        <v>0</v>
      </c>
      <c r="AG57" s="337">
        <f t="shared" si="10"/>
        <v>0</v>
      </c>
      <c r="AH57" s="120"/>
      <c r="AI57" s="335">
        <f t="shared" si="85"/>
        <v>0</v>
      </c>
      <c r="AJ57" s="14"/>
      <c r="AK57" s="15"/>
      <c r="AL57" s="31">
        <f t="shared" si="11"/>
        <v>0</v>
      </c>
      <c r="AM57" s="337">
        <f t="shared" si="12"/>
        <v>0</v>
      </c>
      <c r="AN57" s="120"/>
      <c r="AO57" s="335">
        <f t="shared" si="85"/>
        <v>0</v>
      </c>
      <c r="AP57" s="14"/>
      <c r="AQ57" s="15"/>
      <c r="AR57" s="31">
        <f t="shared" si="13"/>
        <v>0</v>
      </c>
      <c r="AS57" s="337">
        <f t="shared" si="14"/>
        <v>0</v>
      </c>
      <c r="AT57" s="120"/>
      <c r="AU57" s="335">
        <f t="shared" si="85"/>
        <v>0</v>
      </c>
      <c r="AV57" s="14"/>
      <c r="AW57" s="15"/>
      <c r="AX57" s="31">
        <f t="shared" si="15"/>
        <v>0</v>
      </c>
      <c r="AY57" s="337">
        <f t="shared" si="16"/>
        <v>0</v>
      </c>
      <c r="AZ57" s="120"/>
      <c r="BA57" s="335">
        <f t="shared" si="85"/>
        <v>0</v>
      </c>
      <c r="BB57" s="14"/>
      <c r="BC57" s="15"/>
      <c r="BD57" s="31">
        <f t="shared" si="17"/>
        <v>0</v>
      </c>
      <c r="BE57" s="337">
        <f t="shared" si="18"/>
        <v>0</v>
      </c>
      <c r="BF57" s="120"/>
      <c r="BG57" s="335">
        <f t="shared" si="85"/>
        <v>0</v>
      </c>
      <c r="BH57" s="14"/>
      <c r="BI57" s="15"/>
      <c r="BJ57" s="31">
        <f t="shared" si="19"/>
        <v>0</v>
      </c>
      <c r="BK57" s="337">
        <f t="shared" si="20"/>
        <v>0</v>
      </c>
      <c r="BL57" s="120"/>
      <c r="BM57" s="335">
        <f t="shared" si="85"/>
        <v>0</v>
      </c>
      <c r="BN57" s="14"/>
      <c r="BO57" s="15"/>
      <c r="BP57" s="31">
        <f t="shared" si="21"/>
        <v>0</v>
      </c>
      <c r="BQ57" s="337">
        <f t="shared" si="22"/>
        <v>0</v>
      </c>
      <c r="BR57" s="120"/>
      <c r="BS57" s="335">
        <f t="shared" si="85"/>
        <v>0</v>
      </c>
      <c r="BT57" s="14"/>
      <c r="BU57" s="15"/>
      <c r="BV57" s="31">
        <f t="shared" si="23"/>
        <v>0</v>
      </c>
      <c r="BW57" s="337">
        <f t="shared" si="24"/>
        <v>0</v>
      </c>
      <c r="BX57" s="120"/>
      <c r="BY57" s="335">
        <f t="shared" si="85"/>
        <v>0</v>
      </c>
    </row>
    <row r="58" spans="2:77" x14ac:dyDescent="0.25">
      <c r="B58">
        <v>65</v>
      </c>
      <c r="C58" s="33"/>
      <c r="D58" s="33"/>
      <c r="E58" s="33"/>
      <c r="F58" s="14"/>
      <c r="G58" s="15"/>
      <c r="H58" s="31">
        <f t="shared" si="84"/>
        <v>0</v>
      </c>
      <c r="I58" s="337">
        <f t="shared" si="0"/>
        <v>0</v>
      </c>
      <c r="J58" s="120"/>
      <c r="K58" s="335">
        <f t="shared" si="1"/>
        <v>0</v>
      </c>
      <c r="L58" s="14"/>
      <c r="M58" s="15"/>
      <c r="N58" s="31">
        <f t="shared" si="2"/>
        <v>0</v>
      </c>
      <c r="O58" s="337">
        <f t="shared" si="3"/>
        <v>0</v>
      </c>
      <c r="P58" s="120"/>
      <c r="Q58" s="335">
        <f t="shared" si="85"/>
        <v>0</v>
      </c>
      <c r="R58" s="14"/>
      <c r="S58" s="15"/>
      <c r="T58" s="31">
        <f t="shared" si="5"/>
        <v>0</v>
      </c>
      <c r="U58" s="337">
        <f t="shared" si="6"/>
        <v>0</v>
      </c>
      <c r="V58" s="120"/>
      <c r="W58" s="335">
        <f t="shared" si="85"/>
        <v>0</v>
      </c>
      <c r="X58" s="14"/>
      <c r="Y58" s="15"/>
      <c r="Z58" s="31">
        <f t="shared" si="7"/>
        <v>0</v>
      </c>
      <c r="AA58" s="337">
        <f t="shared" si="8"/>
        <v>0</v>
      </c>
      <c r="AB58" s="120"/>
      <c r="AC58" s="335">
        <f t="shared" si="85"/>
        <v>0</v>
      </c>
      <c r="AD58" s="14"/>
      <c r="AE58" s="15"/>
      <c r="AF58" s="31">
        <f t="shared" si="9"/>
        <v>0</v>
      </c>
      <c r="AG58" s="337">
        <f t="shared" si="10"/>
        <v>0</v>
      </c>
      <c r="AH58" s="120"/>
      <c r="AI58" s="335">
        <f t="shared" si="85"/>
        <v>0</v>
      </c>
      <c r="AJ58" s="14"/>
      <c r="AK58" s="15"/>
      <c r="AL58" s="31">
        <f t="shared" si="11"/>
        <v>0</v>
      </c>
      <c r="AM58" s="337">
        <f t="shared" si="12"/>
        <v>0</v>
      </c>
      <c r="AN58" s="120"/>
      <c r="AO58" s="335">
        <f t="shared" si="85"/>
        <v>0</v>
      </c>
      <c r="AP58" s="14"/>
      <c r="AQ58" s="15"/>
      <c r="AR58" s="31">
        <f t="shared" si="13"/>
        <v>0</v>
      </c>
      <c r="AS58" s="337">
        <f t="shared" si="14"/>
        <v>0</v>
      </c>
      <c r="AT58" s="120"/>
      <c r="AU58" s="335">
        <f t="shared" si="85"/>
        <v>0</v>
      </c>
      <c r="AV58" s="14"/>
      <c r="AW58" s="15"/>
      <c r="AX58" s="31">
        <f t="shared" si="15"/>
        <v>0</v>
      </c>
      <c r="AY58" s="337">
        <f t="shared" si="16"/>
        <v>0</v>
      </c>
      <c r="AZ58" s="120"/>
      <c r="BA58" s="335">
        <f t="shared" si="85"/>
        <v>0</v>
      </c>
      <c r="BB58" s="14"/>
      <c r="BC58" s="15"/>
      <c r="BD58" s="31">
        <f t="shared" si="17"/>
        <v>0</v>
      </c>
      <c r="BE58" s="337">
        <f t="shared" si="18"/>
        <v>0</v>
      </c>
      <c r="BF58" s="120"/>
      <c r="BG58" s="335">
        <f t="shared" si="85"/>
        <v>0</v>
      </c>
      <c r="BH58" s="14"/>
      <c r="BI58" s="15"/>
      <c r="BJ58" s="31">
        <f t="shared" si="19"/>
        <v>0</v>
      </c>
      <c r="BK58" s="337">
        <f t="shared" si="20"/>
        <v>0</v>
      </c>
      <c r="BL58" s="120"/>
      <c r="BM58" s="335">
        <f t="shared" si="85"/>
        <v>0</v>
      </c>
      <c r="BN58" s="14"/>
      <c r="BO58" s="15"/>
      <c r="BP58" s="31">
        <f t="shared" si="21"/>
        <v>0</v>
      </c>
      <c r="BQ58" s="337">
        <f t="shared" si="22"/>
        <v>0</v>
      </c>
      <c r="BR58" s="120"/>
      <c r="BS58" s="335">
        <f t="shared" si="85"/>
        <v>0</v>
      </c>
      <c r="BT58" s="14"/>
      <c r="BU58" s="15"/>
      <c r="BV58" s="31">
        <f t="shared" si="23"/>
        <v>0</v>
      </c>
      <c r="BW58" s="337">
        <f t="shared" si="24"/>
        <v>0</v>
      </c>
      <c r="BX58" s="120"/>
      <c r="BY58" s="335">
        <f t="shared" si="85"/>
        <v>0</v>
      </c>
    </row>
    <row r="59" spans="2:77" x14ac:dyDescent="0.25">
      <c r="B59">
        <v>66</v>
      </c>
      <c r="C59" s="33"/>
      <c r="D59" s="33"/>
      <c r="E59" s="33"/>
      <c r="F59" s="14"/>
      <c r="G59" s="15"/>
      <c r="H59" s="31">
        <f t="shared" si="84"/>
        <v>0</v>
      </c>
      <c r="I59" s="337">
        <f t="shared" si="0"/>
        <v>0</v>
      </c>
      <c r="J59" s="120"/>
      <c r="K59" s="335">
        <f t="shared" si="1"/>
        <v>0</v>
      </c>
      <c r="L59" s="14"/>
      <c r="M59" s="15"/>
      <c r="N59" s="31">
        <f t="shared" si="2"/>
        <v>0</v>
      </c>
      <c r="O59" s="337">
        <f t="shared" si="3"/>
        <v>0</v>
      </c>
      <c r="P59" s="120"/>
      <c r="Q59" s="335">
        <f t="shared" si="85"/>
        <v>0</v>
      </c>
      <c r="R59" s="14"/>
      <c r="S59" s="15"/>
      <c r="T59" s="31">
        <f t="shared" si="5"/>
        <v>0</v>
      </c>
      <c r="U59" s="337">
        <f t="shared" si="6"/>
        <v>0</v>
      </c>
      <c r="V59" s="120"/>
      <c r="W59" s="335">
        <f t="shared" si="85"/>
        <v>0</v>
      </c>
      <c r="X59" s="14"/>
      <c r="Y59" s="15"/>
      <c r="Z59" s="31">
        <f t="shared" si="7"/>
        <v>0</v>
      </c>
      <c r="AA59" s="337">
        <f t="shared" si="8"/>
        <v>0</v>
      </c>
      <c r="AB59" s="120"/>
      <c r="AC59" s="335">
        <f t="shared" si="85"/>
        <v>0</v>
      </c>
      <c r="AD59" s="14"/>
      <c r="AE59" s="15"/>
      <c r="AF59" s="31">
        <f t="shared" si="9"/>
        <v>0</v>
      </c>
      <c r="AG59" s="337">
        <f t="shared" si="10"/>
        <v>0</v>
      </c>
      <c r="AH59" s="120"/>
      <c r="AI59" s="335">
        <f t="shared" si="85"/>
        <v>0</v>
      </c>
      <c r="AJ59" s="14"/>
      <c r="AK59" s="15"/>
      <c r="AL59" s="31">
        <f t="shared" si="11"/>
        <v>0</v>
      </c>
      <c r="AM59" s="337">
        <f t="shared" si="12"/>
        <v>0</v>
      </c>
      <c r="AN59" s="120"/>
      <c r="AO59" s="335">
        <f t="shared" si="85"/>
        <v>0</v>
      </c>
      <c r="AP59" s="14"/>
      <c r="AQ59" s="15"/>
      <c r="AR59" s="31">
        <f t="shared" si="13"/>
        <v>0</v>
      </c>
      <c r="AS59" s="337">
        <f t="shared" si="14"/>
        <v>0</v>
      </c>
      <c r="AT59" s="120"/>
      <c r="AU59" s="335">
        <f t="shared" si="85"/>
        <v>0</v>
      </c>
      <c r="AV59" s="14"/>
      <c r="AW59" s="15"/>
      <c r="AX59" s="31">
        <f t="shared" si="15"/>
        <v>0</v>
      </c>
      <c r="AY59" s="337">
        <f t="shared" si="16"/>
        <v>0</v>
      </c>
      <c r="AZ59" s="120"/>
      <c r="BA59" s="335">
        <f t="shared" si="85"/>
        <v>0</v>
      </c>
      <c r="BB59" s="14"/>
      <c r="BC59" s="15"/>
      <c r="BD59" s="31">
        <f t="shared" si="17"/>
        <v>0</v>
      </c>
      <c r="BE59" s="337">
        <f t="shared" si="18"/>
        <v>0</v>
      </c>
      <c r="BF59" s="120"/>
      <c r="BG59" s="335">
        <f t="shared" si="85"/>
        <v>0</v>
      </c>
      <c r="BH59" s="14"/>
      <c r="BI59" s="15"/>
      <c r="BJ59" s="31">
        <f t="shared" si="19"/>
        <v>0</v>
      </c>
      <c r="BK59" s="337">
        <f t="shared" si="20"/>
        <v>0</v>
      </c>
      <c r="BL59" s="120"/>
      <c r="BM59" s="335">
        <f t="shared" si="85"/>
        <v>0</v>
      </c>
      <c r="BN59" s="14"/>
      <c r="BO59" s="15"/>
      <c r="BP59" s="31">
        <f t="shared" si="21"/>
        <v>0</v>
      </c>
      <c r="BQ59" s="337">
        <f t="shared" si="22"/>
        <v>0</v>
      </c>
      <c r="BR59" s="120"/>
      <c r="BS59" s="335">
        <f t="shared" si="85"/>
        <v>0</v>
      </c>
      <c r="BT59" s="14"/>
      <c r="BU59" s="15"/>
      <c r="BV59" s="31">
        <f t="shared" si="23"/>
        <v>0</v>
      </c>
      <c r="BW59" s="337">
        <f t="shared" si="24"/>
        <v>0</v>
      </c>
      <c r="BX59" s="120"/>
      <c r="BY59" s="335">
        <f t="shared" si="85"/>
        <v>0</v>
      </c>
    </row>
    <row r="60" spans="2:77" x14ac:dyDescent="0.25">
      <c r="B60">
        <v>67</v>
      </c>
      <c r="C60" s="33"/>
      <c r="D60" s="33"/>
      <c r="E60" s="33"/>
      <c r="F60" s="14"/>
      <c r="G60" s="15"/>
      <c r="H60" s="31">
        <f t="shared" si="84"/>
        <v>0</v>
      </c>
      <c r="I60" s="337">
        <f t="shared" si="0"/>
        <v>0</v>
      </c>
      <c r="J60" s="120"/>
      <c r="K60" s="335">
        <f t="shared" si="1"/>
        <v>0</v>
      </c>
      <c r="L60" s="14"/>
      <c r="M60" s="15"/>
      <c r="N60" s="31">
        <f t="shared" si="2"/>
        <v>0</v>
      </c>
      <c r="O60" s="337">
        <f t="shared" si="3"/>
        <v>0</v>
      </c>
      <c r="P60" s="120"/>
      <c r="Q60" s="335">
        <f t="shared" si="85"/>
        <v>0</v>
      </c>
      <c r="R60" s="14"/>
      <c r="S60" s="15"/>
      <c r="T60" s="31">
        <f t="shared" si="5"/>
        <v>0</v>
      </c>
      <c r="U60" s="337">
        <f t="shared" si="6"/>
        <v>0</v>
      </c>
      <c r="V60" s="120"/>
      <c r="W60" s="335">
        <f t="shared" si="85"/>
        <v>0</v>
      </c>
      <c r="X60" s="14"/>
      <c r="Y60" s="15"/>
      <c r="Z60" s="31">
        <f t="shared" si="7"/>
        <v>0</v>
      </c>
      <c r="AA60" s="337">
        <f t="shared" si="8"/>
        <v>0</v>
      </c>
      <c r="AB60" s="120"/>
      <c r="AC60" s="335">
        <f t="shared" si="85"/>
        <v>0</v>
      </c>
      <c r="AD60" s="14"/>
      <c r="AE60" s="15"/>
      <c r="AF60" s="31">
        <f t="shared" si="9"/>
        <v>0</v>
      </c>
      <c r="AG60" s="337">
        <f t="shared" si="10"/>
        <v>0</v>
      </c>
      <c r="AH60" s="120"/>
      <c r="AI60" s="335">
        <f t="shared" si="85"/>
        <v>0</v>
      </c>
      <c r="AJ60" s="14"/>
      <c r="AK60" s="15"/>
      <c r="AL60" s="31">
        <f t="shared" si="11"/>
        <v>0</v>
      </c>
      <c r="AM60" s="337">
        <f t="shared" si="12"/>
        <v>0</v>
      </c>
      <c r="AN60" s="120"/>
      <c r="AO60" s="335">
        <f t="shared" si="85"/>
        <v>0</v>
      </c>
      <c r="AP60" s="14"/>
      <c r="AQ60" s="15"/>
      <c r="AR60" s="31">
        <f t="shared" si="13"/>
        <v>0</v>
      </c>
      <c r="AS60" s="337">
        <f t="shared" si="14"/>
        <v>0</v>
      </c>
      <c r="AT60" s="120"/>
      <c r="AU60" s="335">
        <f t="shared" si="85"/>
        <v>0</v>
      </c>
      <c r="AV60" s="14"/>
      <c r="AW60" s="15"/>
      <c r="AX60" s="31">
        <f t="shared" si="15"/>
        <v>0</v>
      </c>
      <c r="AY60" s="337">
        <f t="shared" si="16"/>
        <v>0</v>
      </c>
      <c r="AZ60" s="120"/>
      <c r="BA60" s="335">
        <f t="shared" si="85"/>
        <v>0</v>
      </c>
      <c r="BB60" s="14"/>
      <c r="BC60" s="15"/>
      <c r="BD60" s="31">
        <f t="shared" si="17"/>
        <v>0</v>
      </c>
      <c r="BE60" s="337">
        <f t="shared" si="18"/>
        <v>0</v>
      </c>
      <c r="BF60" s="120"/>
      <c r="BG60" s="335">
        <f t="shared" si="85"/>
        <v>0</v>
      </c>
      <c r="BH60" s="14"/>
      <c r="BI60" s="15"/>
      <c r="BJ60" s="31">
        <f t="shared" si="19"/>
        <v>0</v>
      </c>
      <c r="BK60" s="337">
        <f t="shared" si="20"/>
        <v>0</v>
      </c>
      <c r="BL60" s="120"/>
      <c r="BM60" s="335">
        <f t="shared" si="85"/>
        <v>0</v>
      </c>
      <c r="BN60" s="14"/>
      <c r="BO60" s="15"/>
      <c r="BP60" s="31">
        <f t="shared" si="21"/>
        <v>0</v>
      </c>
      <c r="BQ60" s="337">
        <f t="shared" si="22"/>
        <v>0</v>
      </c>
      <c r="BR60" s="120"/>
      <c r="BS60" s="335">
        <f t="shared" si="85"/>
        <v>0</v>
      </c>
      <c r="BT60" s="14"/>
      <c r="BU60" s="15"/>
      <c r="BV60" s="31">
        <f t="shared" si="23"/>
        <v>0</v>
      </c>
      <c r="BW60" s="337">
        <f t="shared" si="24"/>
        <v>0</v>
      </c>
      <c r="BX60" s="120"/>
      <c r="BY60" s="335">
        <f t="shared" si="85"/>
        <v>0</v>
      </c>
    </row>
    <row r="61" spans="2:77" x14ac:dyDescent="0.25">
      <c r="B61">
        <v>68</v>
      </c>
      <c r="C61" s="33"/>
      <c r="D61" s="33"/>
      <c r="E61" s="33"/>
      <c r="F61" s="14"/>
      <c r="G61" s="15"/>
      <c r="H61" s="31">
        <f t="shared" si="84"/>
        <v>0</v>
      </c>
      <c r="I61" s="337">
        <f t="shared" si="0"/>
        <v>0</v>
      </c>
      <c r="J61" s="120"/>
      <c r="K61" s="335">
        <f t="shared" si="1"/>
        <v>0</v>
      </c>
      <c r="L61" s="14"/>
      <c r="M61" s="15"/>
      <c r="N61" s="31">
        <f t="shared" si="2"/>
        <v>0</v>
      </c>
      <c r="O61" s="337">
        <f t="shared" si="3"/>
        <v>0</v>
      </c>
      <c r="P61" s="120"/>
      <c r="Q61" s="335">
        <f t="shared" si="85"/>
        <v>0</v>
      </c>
      <c r="R61" s="14"/>
      <c r="S61" s="15"/>
      <c r="T61" s="31">
        <f t="shared" si="5"/>
        <v>0</v>
      </c>
      <c r="U61" s="337">
        <f t="shared" si="6"/>
        <v>0</v>
      </c>
      <c r="V61" s="120"/>
      <c r="W61" s="335">
        <f t="shared" si="85"/>
        <v>0</v>
      </c>
      <c r="X61" s="14"/>
      <c r="Y61" s="15"/>
      <c r="Z61" s="31">
        <f t="shared" si="7"/>
        <v>0</v>
      </c>
      <c r="AA61" s="337">
        <f t="shared" si="8"/>
        <v>0</v>
      </c>
      <c r="AB61" s="120"/>
      <c r="AC61" s="335">
        <f t="shared" si="85"/>
        <v>0</v>
      </c>
      <c r="AD61" s="14"/>
      <c r="AE61" s="15"/>
      <c r="AF61" s="31">
        <f t="shared" si="9"/>
        <v>0</v>
      </c>
      <c r="AG61" s="337">
        <f t="shared" si="10"/>
        <v>0</v>
      </c>
      <c r="AH61" s="120"/>
      <c r="AI61" s="335">
        <f t="shared" si="85"/>
        <v>0</v>
      </c>
      <c r="AJ61" s="14"/>
      <c r="AK61" s="15"/>
      <c r="AL61" s="31">
        <f t="shared" si="11"/>
        <v>0</v>
      </c>
      <c r="AM61" s="337">
        <f t="shared" si="12"/>
        <v>0</v>
      </c>
      <c r="AN61" s="120"/>
      <c r="AO61" s="335">
        <f t="shared" si="85"/>
        <v>0</v>
      </c>
      <c r="AP61" s="14"/>
      <c r="AQ61" s="15"/>
      <c r="AR61" s="31">
        <f t="shared" si="13"/>
        <v>0</v>
      </c>
      <c r="AS61" s="337">
        <f t="shared" si="14"/>
        <v>0</v>
      </c>
      <c r="AT61" s="120"/>
      <c r="AU61" s="335">
        <f t="shared" si="85"/>
        <v>0</v>
      </c>
      <c r="AV61" s="14"/>
      <c r="AW61" s="15"/>
      <c r="AX61" s="31">
        <f t="shared" si="15"/>
        <v>0</v>
      </c>
      <c r="AY61" s="337">
        <f t="shared" si="16"/>
        <v>0</v>
      </c>
      <c r="AZ61" s="120"/>
      <c r="BA61" s="335">
        <f t="shared" si="85"/>
        <v>0</v>
      </c>
      <c r="BB61" s="14"/>
      <c r="BC61" s="15"/>
      <c r="BD61" s="31">
        <f t="shared" si="17"/>
        <v>0</v>
      </c>
      <c r="BE61" s="337">
        <f t="shared" si="18"/>
        <v>0</v>
      </c>
      <c r="BF61" s="120"/>
      <c r="BG61" s="335">
        <f t="shared" si="85"/>
        <v>0</v>
      </c>
      <c r="BH61" s="14"/>
      <c r="BI61" s="15"/>
      <c r="BJ61" s="31">
        <f t="shared" si="19"/>
        <v>0</v>
      </c>
      <c r="BK61" s="337">
        <f t="shared" si="20"/>
        <v>0</v>
      </c>
      <c r="BL61" s="120"/>
      <c r="BM61" s="335">
        <f t="shared" si="85"/>
        <v>0</v>
      </c>
      <c r="BN61" s="14"/>
      <c r="BO61" s="15"/>
      <c r="BP61" s="31">
        <f t="shared" si="21"/>
        <v>0</v>
      </c>
      <c r="BQ61" s="337">
        <f t="shared" si="22"/>
        <v>0</v>
      </c>
      <c r="BR61" s="120"/>
      <c r="BS61" s="335">
        <f t="shared" si="85"/>
        <v>0</v>
      </c>
      <c r="BT61" s="14"/>
      <c r="BU61" s="15"/>
      <c r="BV61" s="31">
        <f t="shared" si="23"/>
        <v>0</v>
      </c>
      <c r="BW61" s="337">
        <f t="shared" si="24"/>
        <v>0</v>
      </c>
      <c r="BX61" s="120"/>
      <c r="BY61" s="335">
        <f t="shared" si="85"/>
        <v>0</v>
      </c>
    </row>
    <row r="62" spans="2:77" x14ac:dyDescent="0.25">
      <c r="B62">
        <v>69</v>
      </c>
      <c r="C62" s="33"/>
      <c r="D62" s="33"/>
      <c r="E62" s="33"/>
      <c r="F62" s="14"/>
      <c r="G62" s="15"/>
      <c r="H62" s="31">
        <f t="shared" si="84"/>
        <v>0</v>
      </c>
      <c r="I62" s="337">
        <f t="shared" si="0"/>
        <v>0</v>
      </c>
      <c r="J62" s="120"/>
      <c r="K62" s="335">
        <f t="shared" si="1"/>
        <v>0</v>
      </c>
      <c r="L62" s="14"/>
      <c r="M62" s="15"/>
      <c r="N62" s="31">
        <f t="shared" si="2"/>
        <v>0</v>
      </c>
      <c r="O62" s="337">
        <f t="shared" si="3"/>
        <v>0</v>
      </c>
      <c r="P62" s="120"/>
      <c r="Q62" s="335">
        <f t="shared" si="85"/>
        <v>0</v>
      </c>
      <c r="R62" s="14"/>
      <c r="S62" s="15"/>
      <c r="T62" s="31">
        <f t="shared" si="5"/>
        <v>0</v>
      </c>
      <c r="U62" s="337">
        <f t="shared" si="6"/>
        <v>0</v>
      </c>
      <c r="V62" s="120"/>
      <c r="W62" s="335">
        <f t="shared" si="85"/>
        <v>0</v>
      </c>
      <c r="X62" s="14"/>
      <c r="Y62" s="15"/>
      <c r="Z62" s="31">
        <f t="shared" si="7"/>
        <v>0</v>
      </c>
      <c r="AA62" s="337">
        <f t="shared" si="8"/>
        <v>0</v>
      </c>
      <c r="AB62" s="120"/>
      <c r="AC62" s="335">
        <f t="shared" si="85"/>
        <v>0</v>
      </c>
      <c r="AD62" s="14"/>
      <c r="AE62" s="15"/>
      <c r="AF62" s="31">
        <f t="shared" si="9"/>
        <v>0</v>
      </c>
      <c r="AG62" s="337">
        <f t="shared" si="10"/>
        <v>0</v>
      </c>
      <c r="AH62" s="120"/>
      <c r="AI62" s="335">
        <f t="shared" si="85"/>
        <v>0</v>
      </c>
      <c r="AJ62" s="14"/>
      <c r="AK62" s="15"/>
      <c r="AL62" s="31">
        <f t="shared" si="11"/>
        <v>0</v>
      </c>
      <c r="AM62" s="337">
        <f t="shared" si="12"/>
        <v>0</v>
      </c>
      <c r="AN62" s="120"/>
      <c r="AO62" s="335">
        <f t="shared" si="85"/>
        <v>0</v>
      </c>
      <c r="AP62" s="14"/>
      <c r="AQ62" s="15"/>
      <c r="AR62" s="31">
        <f t="shared" si="13"/>
        <v>0</v>
      </c>
      <c r="AS62" s="337">
        <f t="shared" si="14"/>
        <v>0</v>
      </c>
      <c r="AT62" s="120"/>
      <c r="AU62" s="335">
        <f t="shared" si="85"/>
        <v>0</v>
      </c>
      <c r="AV62" s="14"/>
      <c r="AW62" s="15"/>
      <c r="AX62" s="31">
        <f t="shared" si="15"/>
        <v>0</v>
      </c>
      <c r="AY62" s="337">
        <f t="shared" si="16"/>
        <v>0</v>
      </c>
      <c r="AZ62" s="120"/>
      <c r="BA62" s="335">
        <f t="shared" si="85"/>
        <v>0</v>
      </c>
      <c r="BB62" s="14"/>
      <c r="BC62" s="15"/>
      <c r="BD62" s="31">
        <f t="shared" si="17"/>
        <v>0</v>
      </c>
      <c r="BE62" s="337">
        <f t="shared" si="18"/>
        <v>0</v>
      </c>
      <c r="BF62" s="120"/>
      <c r="BG62" s="335">
        <f t="shared" si="85"/>
        <v>0</v>
      </c>
      <c r="BH62" s="14"/>
      <c r="BI62" s="15"/>
      <c r="BJ62" s="31">
        <f t="shared" si="19"/>
        <v>0</v>
      </c>
      <c r="BK62" s="337">
        <f t="shared" si="20"/>
        <v>0</v>
      </c>
      <c r="BL62" s="120"/>
      <c r="BM62" s="335">
        <f t="shared" si="85"/>
        <v>0</v>
      </c>
      <c r="BN62" s="14"/>
      <c r="BO62" s="15"/>
      <c r="BP62" s="31">
        <f t="shared" si="21"/>
        <v>0</v>
      </c>
      <c r="BQ62" s="337">
        <f t="shared" si="22"/>
        <v>0</v>
      </c>
      <c r="BR62" s="120"/>
      <c r="BS62" s="335">
        <f t="shared" si="85"/>
        <v>0</v>
      </c>
      <c r="BT62" s="14"/>
      <c r="BU62" s="15"/>
      <c r="BV62" s="31">
        <f t="shared" si="23"/>
        <v>0</v>
      </c>
      <c r="BW62" s="337">
        <f t="shared" si="24"/>
        <v>0</v>
      </c>
      <c r="BX62" s="120"/>
      <c r="BY62" s="335">
        <f t="shared" si="85"/>
        <v>0</v>
      </c>
    </row>
    <row r="63" spans="2:77" ht="15.75" thickBot="1" x14ac:dyDescent="0.3">
      <c r="B63">
        <v>70</v>
      </c>
      <c r="C63" s="33"/>
      <c r="D63" s="33"/>
      <c r="E63" s="33"/>
      <c r="F63" s="17"/>
      <c r="G63" s="18"/>
      <c r="H63" s="32">
        <f t="shared" si="84"/>
        <v>0</v>
      </c>
      <c r="I63" s="338">
        <f t="shared" si="0"/>
        <v>0</v>
      </c>
      <c r="J63" s="121"/>
      <c r="K63" s="336">
        <f t="shared" si="1"/>
        <v>0</v>
      </c>
      <c r="L63" s="17"/>
      <c r="M63" s="18"/>
      <c r="N63" s="32">
        <f t="shared" si="2"/>
        <v>0</v>
      </c>
      <c r="O63" s="338">
        <f t="shared" si="3"/>
        <v>0</v>
      </c>
      <c r="P63" s="121"/>
      <c r="Q63" s="336">
        <f t="shared" si="85"/>
        <v>0</v>
      </c>
      <c r="R63" s="17"/>
      <c r="S63" s="18"/>
      <c r="T63" s="32">
        <f t="shared" si="5"/>
        <v>0</v>
      </c>
      <c r="U63" s="338">
        <f t="shared" si="6"/>
        <v>0</v>
      </c>
      <c r="V63" s="121"/>
      <c r="W63" s="336">
        <f t="shared" si="85"/>
        <v>0</v>
      </c>
      <c r="X63" s="17"/>
      <c r="Y63" s="18"/>
      <c r="Z63" s="32">
        <f t="shared" si="7"/>
        <v>0</v>
      </c>
      <c r="AA63" s="338">
        <f t="shared" si="8"/>
        <v>0</v>
      </c>
      <c r="AB63" s="121"/>
      <c r="AC63" s="336">
        <f t="shared" si="85"/>
        <v>0</v>
      </c>
      <c r="AD63" s="17"/>
      <c r="AE63" s="18"/>
      <c r="AF63" s="32">
        <f t="shared" si="9"/>
        <v>0</v>
      </c>
      <c r="AG63" s="338">
        <f t="shared" si="10"/>
        <v>0</v>
      </c>
      <c r="AH63" s="121"/>
      <c r="AI63" s="336">
        <f t="shared" si="85"/>
        <v>0</v>
      </c>
      <c r="AJ63" s="17"/>
      <c r="AK63" s="18"/>
      <c r="AL63" s="32">
        <f t="shared" si="11"/>
        <v>0</v>
      </c>
      <c r="AM63" s="338">
        <f t="shared" si="12"/>
        <v>0</v>
      </c>
      <c r="AN63" s="121"/>
      <c r="AO63" s="336">
        <f t="shared" si="85"/>
        <v>0</v>
      </c>
      <c r="AP63" s="17"/>
      <c r="AQ63" s="18"/>
      <c r="AR63" s="32">
        <f t="shared" si="13"/>
        <v>0</v>
      </c>
      <c r="AS63" s="338">
        <f t="shared" si="14"/>
        <v>0</v>
      </c>
      <c r="AT63" s="121"/>
      <c r="AU63" s="336">
        <f t="shared" si="85"/>
        <v>0</v>
      </c>
      <c r="AV63" s="17"/>
      <c r="AW63" s="18"/>
      <c r="AX63" s="32">
        <f t="shared" si="15"/>
        <v>0</v>
      </c>
      <c r="AY63" s="338">
        <f t="shared" si="16"/>
        <v>0</v>
      </c>
      <c r="AZ63" s="121"/>
      <c r="BA63" s="336">
        <f t="shared" si="85"/>
        <v>0</v>
      </c>
      <c r="BB63" s="17"/>
      <c r="BC63" s="18"/>
      <c r="BD63" s="32">
        <f t="shared" si="17"/>
        <v>0</v>
      </c>
      <c r="BE63" s="338">
        <f t="shared" si="18"/>
        <v>0</v>
      </c>
      <c r="BF63" s="121"/>
      <c r="BG63" s="336">
        <f t="shared" si="85"/>
        <v>0</v>
      </c>
      <c r="BH63" s="17"/>
      <c r="BI63" s="18"/>
      <c r="BJ63" s="32">
        <f t="shared" si="19"/>
        <v>0</v>
      </c>
      <c r="BK63" s="338">
        <f t="shared" si="20"/>
        <v>0</v>
      </c>
      <c r="BL63" s="121"/>
      <c r="BM63" s="336">
        <f t="shared" si="85"/>
        <v>0</v>
      </c>
      <c r="BN63" s="17"/>
      <c r="BO63" s="18"/>
      <c r="BP63" s="32">
        <f t="shared" si="21"/>
        <v>0</v>
      </c>
      <c r="BQ63" s="338">
        <f t="shared" si="22"/>
        <v>0</v>
      </c>
      <c r="BR63" s="121"/>
      <c r="BS63" s="336">
        <f t="shared" si="85"/>
        <v>0</v>
      </c>
      <c r="BT63" s="17"/>
      <c r="BU63" s="18"/>
      <c r="BV63" s="32">
        <f t="shared" si="23"/>
        <v>0</v>
      </c>
      <c r="BW63" s="338">
        <f t="shared" si="24"/>
        <v>0</v>
      </c>
      <c r="BX63" s="121"/>
      <c r="BY63" s="336">
        <f t="shared" si="85"/>
        <v>0</v>
      </c>
    </row>
    <row r="65" spans="3:72" s="12" customFormat="1" x14ac:dyDescent="0.25">
      <c r="C65" s="12" t="s">
        <v>198</v>
      </c>
      <c r="G65" s="45"/>
    </row>
    <row r="66" spans="3:72" x14ac:dyDescent="0.25">
      <c r="E66" t="s">
        <v>579</v>
      </c>
      <c r="F66" s="10"/>
      <c r="L66" s="300"/>
      <c r="R66" s="300"/>
      <c r="X66" s="300"/>
      <c r="AD66" s="300"/>
      <c r="AJ66" s="300"/>
      <c r="AP66" s="300"/>
      <c r="AV66" s="300"/>
      <c r="BB66" s="300"/>
      <c r="BH66" s="300"/>
      <c r="BN66" s="300"/>
      <c r="BT66" s="300"/>
    </row>
    <row r="67" spans="3:72" x14ac:dyDescent="0.25">
      <c r="E67" t="s">
        <v>196</v>
      </c>
      <c r="F67" s="46" t="e">
        <f>F66/$F$3</f>
        <v>#DIV/0!</v>
      </c>
      <c r="L67" s="46" t="e">
        <f t="shared" ref="L67" si="86">L66/$F$3</f>
        <v>#DIV/0!</v>
      </c>
      <c r="R67" s="46" t="e">
        <f t="shared" ref="R67" si="87">R66/$F$3</f>
        <v>#DIV/0!</v>
      </c>
      <c r="X67" s="46" t="e">
        <f t="shared" ref="X67" si="88">X66/$F$3</f>
        <v>#DIV/0!</v>
      </c>
      <c r="AD67" s="46" t="e">
        <f t="shared" ref="AD67" si="89">AD66/$F$3</f>
        <v>#DIV/0!</v>
      </c>
      <c r="AJ67" s="46" t="e">
        <f t="shared" ref="AJ67" si="90">AJ66/$F$3</f>
        <v>#DIV/0!</v>
      </c>
      <c r="AP67" s="46" t="e">
        <f>AP66/$G$3</f>
        <v>#DIV/0!</v>
      </c>
      <c r="AV67" s="46" t="e">
        <f>AV66/$G$3</f>
        <v>#DIV/0!</v>
      </c>
      <c r="BB67" s="46" t="e">
        <f>BB66/$G$3</f>
        <v>#DIV/0!</v>
      </c>
      <c r="BH67" s="46" t="e">
        <f>BH66/$G$3</f>
        <v>#DIV/0!</v>
      </c>
      <c r="BN67" s="46" t="e">
        <f>BN66/$G$3</f>
        <v>#DIV/0!</v>
      </c>
      <c r="BT67" s="46" t="e">
        <f>BT66/$G$3</f>
        <v>#DIV/0!</v>
      </c>
    </row>
  </sheetData>
  <sheetProtection formatCells="0" formatColumns="0" formatRows="0"/>
  <protectedRanges>
    <protectedRange sqref="F3:G3" name="Диапазон3"/>
    <protectedRange sqref="BX7:BX63 BT7:BU63 BR7:BR63 BN7:BO63 BL7:BL63 BH7:BI63 BF7:BF63 BB7:BC63 AZ7:AZ63 AV7:AW63 AT7:AT63 AP7:AQ63 AN7:AN63 AJ7:AK63 AH7:AH63 AD7:AE63 AB7:AB63 X7:Y63 V7:V63 R7:S63 P7:P63 L7:M63 J7:J63 C7:G63" name="Диапазон1"/>
    <protectedRange sqref="F66 L66 R66 X66 AD66 AJ66 AP66 AV66 BB66 BH66 BN66 BT66" name="Диапазон2"/>
  </protectedRanges>
  <mergeCells count="12">
    <mergeCell ref="BT4:BY4"/>
    <mergeCell ref="F4:K4"/>
    <mergeCell ref="L4:Q4"/>
    <mergeCell ref="R4:W4"/>
    <mergeCell ref="X4:AC4"/>
    <mergeCell ref="AD4:AI4"/>
    <mergeCell ref="AJ4:AO4"/>
    <mergeCell ref="AP4:AU4"/>
    <mergeCell ref="AV4:BA4"/>
    <mergeCell ref="BB4:BG4"/>
    <mergeCell ref="BH4:BM4"/>
    <mergeCell ref="BN4:BS4"/>
  </mergeCells>
  <pageMargins left="0.7" right="0.7" top="0.75" bottom="0.75" header="0.3" footer="0.3"/>
  <pageSetup paperSize="9" orientation="portrait" horizontalDpi="180" verticalDpi="18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116"/>
  <sheetViews>
    <sheetView workbookViewId="0">
      <pane xSplit="5" ySplit="6" topLeftCell="BM7" activePane="bottomRight" state="frozen"/>
      <selection activeCell="G23" sqref="G23"/>
      <selection pane="topRight" activeCell="G23" sqref="G23"/>
      <selection pane="bottomLeft" activeCell="G23" sqref="G23"/>
      <selection pane="bottomRight" activeCell="BX7" sqref="BX7"/>
    </sheetView>
  </sheetViews>
  <sheetFormatPr defaultRowHeight="15" x14ac:dyDescent="0.25"/>
  <cols>
    <col min="1" max="1" width="13.85546875" bestFit="1" customWidth="1"/>
    <col min="3" max="3" width="11.140625" bestFit="1" customWidth="1"/>
    <col min="4" max="4" width="21.85546875" bestFit="1" customWidth="1"/>
    <col min="5" max="5" width="15.7109375" customWidth="1"/>
    <col min="6" max="6" width="9.5703125" customWidth="1"/>
    <col min="7" max="8" width="10.5703125" customWidth="1"/>
    <col min="9" max="9" width="13.85546875" bestFit="1" customWidth="1"/>
    <col min="10" max="10" width="11.140625" bestFit="1" customWidth="1"/>
    <col min="11" max="11" width="16.42578125" bestFit="1" customWidth="1"/>
    <col min="12" max="12" width="12" customWidth="1"/>
    <col min="13" max="13" width="8.5703125" bestFit="1" customWidth="1"/>
    <col min="14" max="14" width="9.28515625" customWidth="1"/>
    <col min="15" max="15" width="13.7109375" bestFit="1" customWidth="1"/>
    <col min="16" max="16" width="9.85546875" bestFit="1" customWidth="1"/>
    <col min="17" max="17" width="16.28515625" bestFit="1" customWidth="1"/>
    <col min="18" max="18" width="11.140625" customWidth="1"/>
    <col min="19" max="19" width="8.5703125" bestFit="1" customWidth="1"/>
    <col min="20" max="20" width="7.140625" customWidth="1"/>
    <col min="21" max="21" width="13.7109375" bestFit="1" customWidth="1"/>
    <col min="22" max="22" width="9.85546875" bestFit="1" customWidth="1"/>
    <col min="23" max="23" width="16.28515625" bestFit="1" customWidth="1"/>
    <col min="24" max="24" width="9.7109375" customWidth="1"/>
    <col min="25" max="25" width="8.5703125" bestFit="1" customWidth="1"/>
    <col min="26" max="26" width="7.140625" customWidth="1"/>
    <col min="27" max="27" width="13.7109375" bestFit="1" customWidth="1"/>
    <col min="28" max="28" width="9.85546875" bestFit="1" customWidth="1"/>
    <col min="29" max="29" width="16.28515625" bestFit="1" customWidth="1"/>
    <col min="30" max="30" width="10.5703125" customWidth="1"/>
    <col min="31" max="31" width="8.5703125" bestFit="1" customWidth="1"/>
    <col min="32" max="32" width="7.140625" customWidth="1"/>
    <col min="33" max="33" width="13.7109375" bestFit="1" customWidth="1"/>
    <col min="34" max="34" width="9.85546875" bestFit="1" customWidth="1"/>
    <col min="35" max="35" width="16.28515625" bestFit="1" customWidth="1"/>
    <col min="36" max="37" width="10.140625" customWidth="1"/>
    <col min="38" max="38" width="7.140625" customWidth="1"/>
    <col min="39" max="39" width="13.7109375" bestFit="1" customWidth="1"/>
    <col min="40" max="40" width="9.85546875" bestFit="1" customWidth="1"/>
    <col min="41" max="41" width="16.28515625" bestFit="1" customWidth="1"/>
    <col min="42" max="42" width="10.42578125" customWidth="1"/>
    <col min="43" max="43" width="10" customWidth="1"/>
    <col min="44" max="44" width="9.85546875" customWidth="1"/>
    <col min="45" max="45" width="13.7109375" bestFit="1" customWidth="1"/>
    <col min="46" max="46" width="9.85546875" bestFit="1" customWidth="1"/>
    <col min="47" max="47" width="16.28515625" bestFit="1" customWidth="1"/>
    <col min="48" max="48" width="10.42578125" customWidth="1"/>
    <col min="49" max="49" width="9.5703125" bestFit="1" customWidth="1"/>
    <col min="50" max="50" width="7.140625" customWidth="1"/>
    <col min="51" max="51" width="13.7109375" bestFit="1" customWidth="1"/>
    <col min="52" max="52" width="9.85546875" bestFit="1" customWidth="1"/>
    <col min="53" max="53" width="16.28515625" bestFit="1" customWidth="1"/>
    <col min="54" max="54" width="9.7109375" customWidth="1"/>
    <col min="55" max="55" width="9.5703125" bestFit="1" customWidth="1"/>
    <col min="56" max="56" width="7.140625" customWidth="1"/>
    <col min="57" max="57" width="13.7109375" bestFit="1" customWidth="1"/>
    <col min="58" max="58" width="9.85546875" bestFit="1" customWidth="1"/>
    <col min="59" max="59" width="16.28515625" bestFit="1" customWidth="1"/>
    <col min="60" max="60" width="10" customWidth="1"/>
    <col min="61" max="61" width="10.140625" customWidth="1"/>
    <col min="62" max="62" width="7.140625" customWidth="1"/>
    <col min="63" max="63" width="13.7109375" bestFit="1" customWidth="1"/>
    <col min="64" max="64" width="9.85546875" bestFit="1" customWidth="1"/>
    <col min="65" max="65" width="16.28515625" bestFit="1" customWidth="1"/>
    <col min="66" max="66" width="10.140625" customWidth="1"/>
    <col min="67" max="67" width="9.5703125" customWidth="1"/>
    <col min="68" max="68" width="9.85546875" customWidth="1"/>
    <col min="69" max="69" width="13.7109375" bestFit="1" customWidth="1"/>
    <col min="70" max="70" width="9.85546875" bestFit="1" customWidth="1"/>
    <col min="71" max="71" width="16.28515625" bestFit="1" customWidth="1"/>
    <col min="72" max="72" width="11.140625" customWidth="1"/>
    <col min="73" max="73" width="9.5703125" customWidth="1"/>
    <col min="74" max="74" width="8.5703125" bestFit="1" customWidth="1"/>
    <col min="75" max="75" width="13.7109375" bestFit="1" customWidth="1"/>
    <col min="76" max="76" width="9.85546875" bestFit="1" customWidth="1"/>
    <col min="77" max="77" width="16.28515625" bestFit="1" customWidth="1"/>
  </cols>
  <sheetData>
    <row r="1" spans="1:77" s="440" customFormat="1" ht="15.75" thickBot="1" x14ac:dyDescent="0.3">
      <c r="A1" s="439"/>
      <c r="D1" s="441" t="s">
        <v>649</v>
      </c>
      <c r="E1" s="441"/>
      <c r="F1" s="442">
        <f>'Бюджет 2015'!G9</f>
        <v>0</v>
      </c>
      <c r="K1" s="443" t="s">
        <v>60</v>
      </c>
      <c r="L1" s="442">
        <f>'Бюджет 2015'!J9</f>
        <v>0</v>
      </c>
      <c r="R1" s="442">
        <f>'Бюджет 2015'!M9</f>
        <v>0</v>
      </c>
      <c r="X1" s="442">
        <f>'Бюджет 2015'!P9</f>
        <v>0</v>
      </c>
      <c r="AD1" s="442">
        <f>'Бюджет 2015'!S9</f>
        <v>0</v>
      </c>
      <c r="AJ1" s="442">
        <f>'Бюджет 2015'!V9</f>
        <v>0</v>
      </c>
      <c r="AP1" s="442">
        <f>'Бюджет 2015'!Y9</f>
        <v>0</v>
      </c>
      <c r="AV1" s="442">
        <f>'Бюджет 2015'!AB9</f>
        <v>0</v>
      </c>
      <c r="BB1" s="442">
        <f>'Бюджет 2015'!AE9</f>
        <v>0</v>
      </c>
      <c r="BH1" s="442">
        <f>'Бюджет 2015'!AH9</f>
        <v>0</v>
      </c>
      <c r="BN1" s="442">
        <f>'Бюджет 2015'!AK9</f>
        <v>0</v>
      </c>
      <c r="BT1" s="442">
        <f>'Бюджет 2015'!AN9</f>
        <v>0</v>
      </c>
    </row>
    <row r="2" spans="1:77" ht="15.75" thickBot="1" x14ac:dyDescent="0.3">
      <c r="C2" s="28"/>
      <c r="D2" s="332"/>
      <c r="E2" s="3"/>
      <c r="K2" s="7">
        <f>'ЗП админ персонал'!K2</f>
        <v>0.55320000000000014</v>
      </c>
      <c r="AI2" s="304"/>
    </row>
    <row r="3" spans="1:77" ht="15.75" thickBot="1" x14ac:dyDescent="0.3">
      <c r="D3" s="20" t="s">
        <v>64</v>
      </c>
      <c r="E3" s="20"/>
      <c r="F3" s="22">
        <f>'Исходные данные'!C3</f>
        <v>0</v>
      </c>
      <c r="G3" s="22">
        <f>'Исходные данные'!D3</f>
        <v>0</v>
      </c>
    </row>
    <row r="4" spans="1:77" x14ac:dyDescent="0.25">
      <c r="F4" s="493">
        <f>'ЗП торг. персонала'!F4:K4</f>
        <v>42005</v>
      </c>
      <c r="G4" s="494"/>
      <c r="H4" s="494"/>
      <c r="I4" s="494"/>
      <c r="J4" s="494"/>
      <c r="K4" s="495"/>
      <c r="L4" s="493">
        <f>'ЗП торг. персонала'!L4:Q4</f>
        <v>42036</v>
      </c>
      <c r="M4" s="494"/>
      <c r="N4" s="494"/>
      <c r="O4" s="494"/>
      <c r="P4" s="494"/>
      <c r="Q4" s="495"/>
      <c r="R4" s="493">
        <f>'ЗП торг. персонала'!R4:W4</f>
        <v>42064</v>
      </c>
      <c r="S4" s="494"/>
      <c r="T4" s="494"/>
      <c r="U4" s="494"/>
      <c r="V4" s="494"/>
      <c r="W4" s="495"/>
      <c r="X4" s="493">
        <f>'ЗП торг. персонала'!X4:AC4</f>
        <v>42095</v>
      </c>
      <c r="Y4" s="494"/>
      <c r="Z4" s="494"/>
      <c r="AA4" s="494"/>
      <c r="AB4" s="494"/>
      <c r="AC4" s="495"/>
      <c r="AD4" s="493">
        <f>'ЗП торг. персонала'!AD4:AI4</f>
        <v>42125</v>
      </c>
      <c r="AE4" s="494"/>
      <c r="AF4" s="494"/>
      <c r="AG4" s="494"/>
      <c r="AH4" s="494"/>
      <c r="AI4" s="495"/>
      <c r="AJ4" s="493">
        <f>'ЗП торг. персонала'!AJ4:AO4</f>
        <v>42156</v>
      </c>
      <c r="AK4" s="494"/>
      <c r="AL4" s="494"/>
      <c r="AM4" s="494"/>
      <c r="AN4" s="494"/>
      <c r="AO4" s="495"/>
      <c r="AP4" s="493">
        <f>'ЗП торг. персонала'!AP4:AU4</f>
        <v>42186</v>
      </c>
      <c r="AQ4" s="494"/>
      <c r="AR4" s="494"/>
      <c r="AS4" s="494"/>
      <c r="AT4" s="494"/>
      <c r="AU4" s="495"/>
      <c r="AV4" s="493">
        <f>'ЗП торг. персонала'!AV4:BA4</f>
        <v>42217</v>
      </c>
      <c r="AW4" s="494"/>
      <c r="AX4" s="494"/>
      <c r="AY4" s="494"/>
      <c r="AZ4" s="494"/>
      <c r="BA4" s="495"/>
      <c r="BB4" s="493">
        <f>'ЗП торг. персонала'!BB4:BG4</f>
        <v>42248</v>
      </c>
      <c r="BC4" s="494"/>
      <c r="BD4" s="494"/>
      <c r="BE4" s="494"/>
      <c r="BF4" s="494"/>
      <c r="BG4" s="495"/>
      <c r="BH4" s="493">
        <f>'ЗП торг. персонала'!BH4:BM4</f>
        <v>42278</v>
      </c>
      <c r="BI4" s="494"/>
      <c r="BJ4" s="494"/>
      <c r="BK4" s="494"/>
      <c r="BL4" s="494"/>
      <c r="BM4" s="495"/>
      <c r="BN4" s="493">
        <f>'ЗП торг. персонала'!BN4:BS4</f>
        <v>42309</v>
      </c>
      <c r="BO4" s="494"/>
      <c r="BP4" s="494"/>
      <c r="BQ4" s="494"/>
      <c r="BR4" s="494"/>
      <c r="BS4" s="495"/>
      <c r="BT4" s="493">
        <f>'ЗП торг. персонала'!BT4:BY4</f>
        <v>42339</v>
      </c>
      <c r="BU4" s="494"/>
      <c r="BV4" s="494"/>
      <c r="BW4" s="494"/>
      <c r="BX4" s="494"/>
      <c r="BY4" s="495"/>
    </row>
    <row r="5" spans="1:77" ht="15.75" thickBot="1" x14ac:dyDescent="0.3">
      <c r="C5" t="s">
        <v>53</v>
      </c>
      <c r="D5" t="s">
        <v>54</v>
      </c>
      <c r="E5" s="30" t="s">
        <v>67</v>
      </c>
      <c r="F5" s="11" t="s">
        <v>55</v>
      </c>
      <c r="G5" s="12" t="s">
        <v>56</v>
      </c>
      <c r="H5" s="27" t="s">
        <v>66</v>
      </c>
      <c r="I5" s="12" t="s">
        <v>57</v>
      </c>
      <c r="J5" s="12" t="s">
        <v>58</v>
      </c>
      <c r="K5" s="13" t="s">
        <v>59</v>
      </c>
      <c r="L5" s="11" t="s">
        <v>55</v>
      </c>
      <c r="M5" s="12" t="s">
        <v>56</v>
      </c>
      <c r="N5" s="27" t="s">
        <v>66</v>
      </c>
      <c r="O5" s="12" t="s">
        <v>57</v>
      </c>
      <c r="P5" s="12" t="s">
        <v>58</v>
      </c>
      <c r="Q5" s="13" t="s">
        <v>59</v>
      </c>
      <c r="R5" s="11" t="s">
        <v>55</v>
      </c>
      <c r="S5" s="12" t="s">
        <v>56</v>
      </c>
      <c r="T5" s="27" t="s">
        <v>66</v>
      </c>
      <c r="U5" s="12" t="s">
        <v>57</v>
      </c>
      <c r="V5" s="12" t="s">
        <v>58</v>
      </c>
      <c r="W5" s="13" t="s">
        <v>59</v>
      </c>
      <c r="X5" s="11" t="s">
        <v>55</v>
      </c>
      <c r="Y5" s="12" t="s">
        <v>56</v>
      </c>
      <c r="Z5" s="27" t="s">
        <v>66</v>
      </c>
      <c r="AA5" s="12" t="s">
        <v>57</v>
      </c>
      <c r="AB5" s="12" t="s">
        <v>58</v>
      </c>
      <c r="AC5" s="13" t="s">
        <v>59</v>
      </c>
      <c r="AD5" s="11" t="s">
        <v>55</v>
      </c>
      <c r="AE5" s="12" t="s">
        <v>56</v>
      </c>
      <c r="AF5" s="27" t="s">
        <v>66</v>
      </c>
      <c r="AG5" s="12" t="s">
        <v>57</v>
      </c>
      <c r="AH5" s="12" t="s">
        <v>58</v>
      </c>
      <c r="AI5" s="13" t="s">
        <v>59</v>
      </c>
      <c r="AJ5" s="11" t="s">
        <v>55</v>
      </c>
      <c r="AK5" s="12" t="s">
        <v>56</v>
      </c>
      <c r="AL5" s="27" t="s">
        <v>66</v>
      </c>
      <c r="AM5" s="12" t="s">
        <v>57</v>
      </c>
      <c r="AN5" s="12" t="s">
        <v>58</v>
      </c>
      <c r="AO5" s="13" t="s">
        <v>59</v>
      </c>
      <c r="AP5" s="11" t="s">
        <v>55</v>
      </c>
      <c r="AQ5" s="12" t="s">
        <v>56</v>
      </c>
      <c r="AR5" s="27" t="s">
        <v>66</v>
      </c>
      <c r="AS5" s="12" t="s">
        <v>57</v>
      </c>
      <c r="AT5" s="12" t="s">
        <v>58</v>
      </c>
      <c r="AU5" s="13" t="s">
        <v>59</v>
      </c>
      <c r="AV5" s="11" t="s">
        <v>55</v>
      </c>
      <c r="AW5" s="12" t="s">
        <v>56</v>
      </c>
      <c r="AX5" s="27" t="s">
        <v>66</v>
      </c>
      <c r="AY5" s="12" t="s">
        <v>57</v>
      </c>
      <c r="AZ5" s="12" t="s">
        <v>58</v>
      </c>
      <c r="BA5" s="13" t="s">
        <v>59</v>
      </c>
      <c r="BB5" s="11" t="s">
        <v>55</v>
      </c>
      <c r="BC5" s="12" t="s">
        <v>56</v>
      </c>
      <c r="BD5" s="27" t="s">
        <v>66</v>
      </c>
      <c r="BE5" s="12" t="s">
        <v>57</v>
      </c>
      <c r="BF5" s="12" t="s">
        <v>58</v>
      </c>
      <c r="BG5" s="13" t="s">
        <v>59</v>
      </c>
      <c r="BH5" s="11" t="s">
        <v>55</v>
      </c>
      <c r="BI5" s="12" t="s">
        <v>56</v>
      </c>
      <c r="BJ5" s="27" t="s">
        <v>66</v>
      </c>
      <c r="BK5" s="12" t="s">
        <v>57</v>
      </c>
      <c r="BL5" s="12" t="s">
        <v>58</v>
      </c>
      <c r="BM5" s="13" t="s">
        <v>59</v>
      </c>
      <c r="BN5" s="11" t="s">
        <v>55</v>
      </c>
      <c r="BO5" s="12" t="s">
        <v>56</v>
      </c>
      <c r="BP5" s="27" t="s">
        <v>66</v>
      </c>
      <c r="BQ5" s="12" t="s">
        <v>57</v>
      </c>
      <c r="BR5" s="12" t="s">
        <v>58</v>
      </c>
      <c r="BS5" s="13" t="s">
        <v>59</v>
      </c>
      <c r="BT5" s="11" t="s">
        <v>55</v>
      </c>
      <c r="BU5" s="12" t="s">
        <v>56</v>
      </c>
      <c r="BV5" s="27" t="s">
        <v>66</v>
      </c>
      <c r="BW5" s="12" t="s">
        <v>57</v>
      </c>
      <c r="BX5" s="12" t="s">
        <v>58</v>
      </c>
      <c r="BY5" s="13" t="s">
        <v>59</v>
      </c>
    </row>
    <row r="6" spans="1:77" ht="15.75" thickBot="1" x14ac:dyDescent="0.3">
      <c r="B6" t="s">
        <v>61</v>
      </c>
      <c r="D6" s="9" t="s">
        <v>62</v>
      </c>
      <c r="E6" s="9"/>
      <c r="F6" s="23" t="e">
        <f>SUM(F7:F112)/$F$3</f>
        <v>#DIV/0!</v>
      </c>
      <c r="G6" s="24" t="e">
        <f>SUM(G7:G112)/$F$3</f>
        <v>#DIV/0!</v>
      </c>
      <c r="H6" s="24" t="e">
        <f>SUM(H7:H112)/$F$3</f>
        <v>#DIV/0!</v>
      </c>
      <c r="I6" s="24"/>
      <c r="J6" s="25"/>
      <c r="K6" s="26" t="e">
        <f>SUM(K7:K112)/$F$3</f>
        <v>#DIV/0!</v>
      </c>
      <c r="L6" s="23" t="e">
        <f>SUM(L7:L112)/$F$3</f>
        <v>#DIV/0!</v>
      </c>
      <c r="M6" s="24" t="e">
        <f>SUM(M7:M112)/$F$3</f>
        <v>#DIV/0!</v>
      </c>
      <c r="N6" s="24" t="e">
        <f>SUM(N7:N112)/$F$3</f>
        <v>#DIV/0!</v>
      </c>
      <c r="O6" s="24"/>
      <c r="P6" s="25"/>
      <c r="Q6" s="26" t="e">
        <f>SUM(Q7:Q112)/$F$3</f>
        <v>#DIV/0!</v>
      </c>
      <c r="R6" s="23" t="e">
        <f>SUM(R7:R112)/$F$3</f>
        <v>#DIV/0!</v>
      </c>
      <c r="S6" s="24" t="e">
        <f>SUM(S7:S112)/$F$3</f>
        <v>#DIV/0!</v>
      </c>
      <c r="T6" s="24" t="e">
        <f>SUM(T7:T112)/$F$3</f>
        <v>#DIV/0!</v>
      </c>
      <c r="U6" s="24"/>
      <c r="V6" s="25"/>
      <c r="W6" s="26" t="e">
        <f>SUM(W7:W112)/$F$3</f>
        <v>#DIV/0!</v>
      </c>
      <c r="X6" s="23" t="e">
        <f>SUM(X7:X112)/$F$3</f>
        <v>#DIV/0!</v>
      </c>
      <c r="Y6" s="24" t="e">
        <f>SUM(Y7:Y112)/$F$3</f>
        <v>#DIV/0!</v>
      </c>
      <c r="Z6" s="24" t="e">
        <f>SUM(Z7:Z112)/$F$3</f>
        <v>#DIV/0!</v>
      </c>
      <c r="AA6" s="24"/>
      <c r="AB6" s="25"/>
      <c r="AC6" s="26" t="e">
        <f>SUM(AC7:AC112)/$F$3</f>
        <v>#DIV/0!</v>
      </c>
      <c r="AD6" s="23" t="e">
        <f>SUM(AD7:AD112)/$F$3</f>
        <v>#DIV/0!</v>
      </c>
      <c r="AE6" s="24" t="e">
        <f>SUM(AE7:AE112)/$F$3</f>
        <v>#DIV/0!</v>
      </c>
      <c r="AF6" s="24" t="e">
        <f>SUM(AF7:AF112)/$F$3</f>
        <v>#DIV/0!</v>
      </c>
      <c r="AG6" s="24"/>
      <c r="AH6" s="25"/>
      <c r="AI6" s="26" t="e">
        <f>SUM(AI7:AI112)/$F$3</f>
        <v>#DIV/0!</v>
      </c>
      <c r="AJ6" s="23" t="e">
        <f>SUM(AJ7:AJ112)/$F$3</f>
        <v>#DIV/0!</v>
      </c>
      <c r="AK6" s="24" t="e">
        <f>SUM(AK7:AK112)/$F$3</f>
        <v>#DIV/0!</v>
      </c>
      <c r="AL6" s="24" t="e">
        <f>SUM(AL7:AL112)/$F$3</f>
        <v>#DIV/0!</v>
      </c>
      <c r="AM6" s="24"/>
      <c r="AN6" s="25"/>
      <c r="AO6" s="26" t="e">
        <f>SUM(AO7:AO112)/$F$3</f>
        <v>#DIV/0!</v>
      </c>
      <c r="AP6" s="23" t="e">
        <f>SUM(AP7:AP112)/$G$3</f>
        <v>#DIV/0!</v>
      </c>
      <c r="AQ6" s="24" t="e">
        <f>SUM(AQ7:AQ112)/$G$3</f>
        <v>#DIV/0!</v>
      </c>
      <c r="AR6" s="24" t="e">
        <f>SUM(AR7:AR112)/$G$3</f>
        <v>#DIV/0!</v>
      </c>
      <c r="AS6" s="24"/>
      <c r="AT6" s="25"/>
      <c r="AU6" s="26" t="e">
        <f>SUM(AU7:AU112)/$G$3</f>
        <v>#DIV/0!</v>
      </c>
      <c r="AV6" s="23" t="e">
        <f>SUM(AV7:AV112)/$G$3</f>
        <v>#DIV/0!</v>
      </c>
      <c r="AW6" s="24" t="e">
        <f>SUM(AW7:AW112)/$G$3</f>
        <v>#DIV/0!</v>
      </c>
      <c r="AX6" s="24" t="e">
        <f>SUM(AX7:AX112)/$G$3</f>
        <v>#DIV/0!</v>
      </c>
      <c r="AY6" s="24"/>
      <c r="AZ6" s="25"/>
      <c r="BA6" s="26" t="e">
        <f>SUM(BA7:BA112)/$G$3</f>
        <v>#DIV/0!</v>
      </c>
      <c r="BB6" s="23" t="e">
        <f>SUM(BB7:BB112)/$G$3</f>
        <v>#DIV/0!</v>
      </c>
      <c r="BC6" s="24" t="e">
        <f>SUM(BC7:BC112)/$G$3</f>
        <v>#DIV/0!</v>
      </c>
      <c r="BD6" s="24" t="e">
        <f>SUM(BD7:BD112)/$G$3</f>
        <v>#DIV/0!</v>
      </c>
      <c r="BE6" s="24"/>
      <c r="BF6" s="25"/>
      <c r="BG6" s="26" t="e">
        <f>SUM(BG7:BG112)/$G$3</f>
        <v>#DIV/0!</v>
      </c>
      <c r="BH6" s="23" t="e">
        <f>SUM(BH7:BH112)/$G$3</f>
        <v>#DIV/0!</v>
      </c>
      <c r="BI6" s="24" t="e">
        <f>SUM(BI7:BI112)/$G$3</f>
        <v>#DIV/0!</v>
      </c>
      <c r="BJ6" s="24" t="e">
        <f>SUM(BJ7:BJ112)/$G$3</f>
        <v>#DIV/0!</v>
      </c>
      <c r="BK6" s="24"/>
      <c r="BL6" s="25"/>
      <c r="BM6" s="26" t="e">
        <f>SUM(BM7:BM112)/$G$3</f>
        <v>#DIV/0!</v>
      </c>
      <c r="BN6" s="23" t="e">
        <f>SUM(BN7:BN112)/$G$3</f>
        <v>#DIV/0!</v>
      </c>
      <c r="BO6" s="24" t="e">
        <f>SUM(BO7:BO112)/$G$3</f>
        <v>#DIV/0!</v>
      </c>
      <c r="BP6" s="24" t="e">
        <f>SUM(BP7:BP112)/$G$3</f>
        <v>#DIV/0!</v>
      </c>
      <c r="BQ6" s="24"/>
      <c r="BR6" s="25"/>
      <c r="BS6" s="26" t="e">
        <f>SUM(BS7:BS112)/$G$3</f>
        <v>#DIV/0!</v>
      </c>
      <c r="BT6" s="23" t="e">
        <f>SUM(BT7:BT112)/$G$3</f>
        <v>#DIV/0!</v>
      </c>
      <c r="BU6" s="24" t="e">
        <f>SUM(BU7:BU112)/$G$3</f>
        <v>#DIV/0!</v>
      </c>
      <c r="BV6" s="24" t="e">
        <f>SUM(BV7:BV112)/$G$3</f>
        <v>#DIV/0!</v>
      </c>
      <c r="BW6" s="24"/>
      <c r="BX6" s="25"/>
      <c r="BY6" s="26" t="e">
        <f>SUM(BY7:BY112)/$G$3</f>
        <v>#DIV/0!</v>
      </c>
    </row>
    <row r="7" spans="1:77" x14ac:dyDescent="0.25">
      <c r="B7">
        <v>1</v>
      </c>
      <c r="C7" s="33"/>
      <c r="D7" s="33"/>
      <c r="E7" s="33"/>
      <c r="F7" s="14"/>
      <c r="G7" s="15"/>
      <c r="H7" s="31">
        <f>IF($E7=5,5%*F7,IF($E7=10,10%*F7,IF($E7=15,15%*F7,0)))</f>
        <v>0</v>
      </c>
      <c r="I7" s="337">
        <f t="shared" ref="I7:I112" si="0">F7+G7</f>
        <v>0</v>
      </c>
      <c r="J7" s="15"/>
      <c r="K7" s="335">
        <f t="shared" ref="K7:K112" si="1">J7*$K$2</f>
        <v>0</v>
      </c>
      <c r="L7" s="296"/>
      <c r="M7" s="15"/>
      <c r="N7" s="31">
        <f t="shared" ref="N7:N112" si="2">IF($E7=5,5%*L7,IF($E7=10,10%*L7,IF($E7=15,15%*L7,0)))</f>
        <v>0</v>
      </c>
      <c r="O7" s="337">
        <f t="shared" ref="O7:O112" si="3">L7+M7</f>
        <v>0</v>
      </c>
      <c r="P7" s="15"/>
      <c r="Q7" s="335">
        <f t="shared" ref="Q7:BY87" si="4">P7*$K$2</f>
        <v>0</v>
      </c>
      <c r="R7" s="296"/>
      <c r="S7" s="15"/>
      <c r="T7" s="31">
        <f t="shared" ref="T7:T112" si="5">IF($E7=5,5%*R7,IF($E7=10,10%*R7,IF($E7=15,15%*R7,0)))</f>
        <v>0</v>
      </c>
      <c r="U7" s="337">
        <f t="shared" ref="U7:U112" si="6">R7+S7</f>
        <v>0</v>
      </c>
      <c r="V7" s="15"/>
      <c r="W7" s="335">
        <f t="shared" si="4"/>
        <v>0</v>
      </c>
      <c r="X7" s="296"/>
      <c r="Y7" s="15"/>
      <c r="Z7" s="31">
        <f t="shared" ref="Z7:Z112" si="7">IF($E7=5,5%*X7,IF($E7=10,10%*X7,IF($E7=15,15%*X7,0)))</f>
        <v>0</v>
      </c>
      <c r="AA7" s="337">
        <f t="shared" ref="AA7:AA112" si="8">X7+Y7</f>
        <v>0</v>
      </c>
      <c r="AB7" s="15"/>
      <c r="AC7" s="335">
        <f t="shared" si="4"/>
        <v>0</v>
      </c>
      <c r="AD7" s="296"/>
      <c r="AE7" s="15"/>
      <c r="AF7" s="31">
        <f t="shared" ref="AF7:AF112" si="9">IF($E7=5,5%*AD7,IF($E7=10,10%*AD7,IF($E7=15,15%*AD7,0)))</f>
        <v>0</v>
      </c>
      <c r="AG7" s="337">
        <f t="shared" ref="AG7:AG112" si="10">AD7+AE7</f>
        <v>0</v>
      </c>
      <c r="AH7" s="15"/>
      <c r="AI7" s="335">
        <f t="shared" si="4"/>
        <v>0</v>
      </c>
      <c r="AJ7" s="296"/>
      <c r="AK7" s="15"/>
      <c r="AL7" s="31">
        <f t="shared" ref="AL7:AL112" si="11">IF($E7=5,5%*AJ7,IF($E7=10,10%*AJ7,IF($E7=15,15%*AJ7,0)))</f>
        <v>0</v>
      </c>
      <c r="AM7" s="337">
        <f t="shared" ref="AM7:AM112" si="12">AJ7+AK7</f>
        <v>0</v>
      </c>
      <c r="AN7" s="15"/>
      <c r="AO7" s="335">
        <f t="shared" si="4"/>
        <v>0</v>
      </c>
      <c r="AP7" s="296"/>
      <c r="AQ7" s="15"/>
      <c r="AR7" s="31">
        <f t="shared" ref="AR7:AR112" si="13">IF($E7=5,5%*AP7,IF($E7=10,10%*AP7,IF($E7=15,15%*AP7,0)))</f>
        <v>0</v>
      </c>
      <c r="AS7" s="337">
        <f t="shared" ref="AS7:AS112" si="14">AP7+AQ7</f>
        <v>0</v>
      </c>
      <c r="AT7" s="15"/>
      <c r="AU7" s="335">
        <f t="shared" si="4"/>
        <v>0</v>
      </c>
      <c r="AV7" s="296"/>
      <c r="AW7" s="15"/>
      <c r="AX7" s="31">
        <f t="shared" ref="AX7:AX112" si="15">IF($E7=5,5%*AV7,IF($E7=10,10%*AV7,IF($E7=15,15%*AV7,0)))</f>
        <v>0</v>
      </c>
      <c r="AY7" s="337">
        <f t="shared" ref="AY7:AY112" si="16">AV7+AW7</f>
        <v>0</v>
      </c>
      <c r="AZ7" s="15"/>
      <c r="BA7" s="335">
        <f t="shared" si="4"/>
        <v>0</v>
      </c>
      <c r="BB7" s="296"/>
      <c r="BC7" s="15"/>
      <c r="BD7" s="31">
        <f t="shared" ref="BD7:BD112" si="17">IF($E7=5,5%*BB7,IF($E7=10,10%*BB7,IF($E7=15,15%*BB7,0)))</f>
        <v>0</v>
      </c>
      <c r="BE7" s="337">
        <f t="shared" ref="BE7:BE112" si="18">BB7+BC7</f>
        <v>0</v>
      </c>
      <c r="BF7" s="15"/>
      <c r="BG7" s="335">
        <f t="shared" si="4"/>
        <v>0</v>
      </c>
      <c r="BH7" s="296"/>
      <c r="BI7" s="15"/>
      <c r="BJ7" s="31">
        <f t="shared" ref="BJ7:BJ112" si="19">IF($E7=5,5%*BH7,IF($E7=10,10%*BH7,IF($E7=15,15%*BH7,0)))</f>
        <v>0</v>
      </c>
      <c r="BK7" s="337">
        <f t="shared" ref="BK7:BK112" si="20">BH7+BI7</f>
        <v>0</v>
      </c>
      <c r="BL7" s="15"/>
      <c r="BM7" s="335">
        <f t="shared" si="4"/>
        <v>0</v>
      </c>
      <c r="BN7" s="296"/>
      <c r="BO7" s="15"/>
      <c r="BP7" s="31">
        <f t="shared" ref="BP7:BP112" si="21">IF($E7=5,5%*BN7,IF($E7=10,10%*BN7,IF($E7=15,15%*BN7,0)))</f>
        <v>0</v>
      </c>
      <c r="BQ7" s="337">
        <f t="shared" ref="BQ7:BQ112" si="22">BN7+BO7</f>
        <v>0</v>
      </c>
      <c r="BR7" s="15"/>
      <c r="BS7" s="335">
        <f t="shared" si="4"/>
        <v>0</v>
      </c>
      <c r="BT7" s="296"/>
      <c r="BU7" s="15"/>
      <c r="BV7" s="31">
        <f t="shared" ref="BV7:BV112" si="23">IF($E7=5,5%*BT7,IF($E7=10,10%*BT7,IF($E7=15,15%*BT7,0)))</f>
        <v>0</v>
      </c>
      <c r="BW7" s="337">
        <f t="shared" ref="BW7:BW112" si="24">BT7+BU7</f>
        <v>0</v>
      </c>
      <c r="BX7" s="15"/>
      <c r="BY7" s="335">
        <f t="shared" si="4"/>
        <v>0</v>
      </c>
    </row>
    <row r="8" spans="1:77" x14ac:dyDescent="0.25">
      <c r="B8">
        <v>2</v>
      </c>
      <c r="C8" s="294"/>
      <c r="D8" s="33"/>
      <c r="E8" s="33"/>
      <c r="F8" s="296"/>
      <c r="G8" s="15"/>
      <c r="H8" s="31">
        <f t="shared" ref="H8:H15" si="25">IF($E8=5,5%*F8,IF($E8=10,10%*F8,IF($E8=15,15%*F8,0)))</f>
        <v>0</v>
      </c>
      <c r="I8" s="337">
        <f t="shared" ref="I8:I15" si="26">F8+G8</f>
        <v>0</v>
      </c>
      <c r="J8" s="302"/>
      <c r="K8" s="335">
        <f t="shared" si="1"/>
        <v>0</v>
      </c>
      <c r="L8" s="296"/>
      <c r="M8" s="15"/>
      <c r="N8" s="31">
        <f t="shared" ref="N8:N15" si="27">IF($E8=5,5%*L8,IF($E8=10,10%*L8,IF($E8=15,15%*L8,0)))</f>
        <v>0</v>
      </c>
      <c r="O8" s="337">
        <f t="shared" ref="O8:O15" si="28">L8+M8</f>
        <v>0</v>
      </c>
      <c r="P8" s="302"/>
      <c r="Q8" s="335">
        <f t="shared" si="4"/>
        <v>0</v>
      </c>
      <c r="R8" s="296"/>
      <c r="S8" s="15"/>
      <c r="T8" s="31">
        <f t="shared" ref="T8:T15" si="29">IF($E8=5,5%*R8,IF($E8=10,10%*R8,IF($E8=15,15%*R8,0)))</f>
        <v>0</v>
      </c>
      <c r="U8" s="337">
        <f t="shared" ref="U8:U15" si="30">R8+S8</f>
        <v>0</v>
      </c>
      <c r="V8" s="302"/>
      <c r="W8" s="335">
        <f t="shared" si="4"/>
        <v>0</v>
      </c>
      <c r="X8" s="296"/>
      <c r="Y8" s="15"/>
      <c r="Z8" s="31">
        <f t="shared" ref="Z8:Z15" si="31">IF($E8=5,5%*X8,IF($E8=10,10%*X8,IF($E8=15,15%*X8,0)))</f>
        <v>0</v>
      </c>
      <c r="AA8" s="337">
        <f t="shared" ref="AA8:AA15" si="32">X8+Y8</f>
        <v>0</v>
      </c>
      <c r="AB8" s="302"/>
      <c r="AC8" s="335">
        <f t="shared" si="4"/>
        <v>0</v>
      </c>
      <c r="AD8" s="296"/>
      <c r="AE8" s="15"/>
      <c r="AF8" s="31">
        <f t="shared" ref="AF8:AF15" si="33">IF($E8=5,5%*AD8,IF($E8=10,10%*AD8,IF($E8=15,15%*AD8,0)))</f>
        <v>0</v>
      </c>
      <c r="AG8" s="337">
        <f t="shared" ref="AG8:AG15" si="34">AD8+AE8</f>
        <v>0</v>
      </c>
      <c r="AH8" s="302"/>
      <c r="AI8" s="335">
        <f t="shared" si="4"/>
        <v>0</v>
      </c>
      <c r="AJ8" s="296"/>
      <c r="AK8" s="15"/>
      <c r="AL8" s="31">
        <f t="shared" si="11"/>
        <v>0</v>
      </c>
      <c r="AM8" s="337">
        <f t="shared" si="12"/>
        <v>0</v>
      </c>
      <c r="AN8" s="302"/>
      <c r="AO8" s="335">
        <f t="shared" ref="AO8:AO81" si="35">AN8*$K$2</f>
        <v>0</v>
      </c>
      <c r="AP8" s="296"/>
      <c r="AQ8" s="15"/>
      <c r="AR8" s="31">
        <f t="shared" si="13"/>
        <v>0</v>
      </c>
      <c r="AS8" s="337">
        <f t="shared" si="14"/>
        <v>0</v>
      </c>
      <c r="AT8" s="302"/>
      <c r="AU8" s="335">
        <f t="shared" si="4"/>
        <v>0</v>
      </c>
      <c r="AV8" s="296"/>
      <c r="AW8" s="15"/>
      <c r="AX8" s="31">
        <f t="shared" si="15"/>
        <v>0</v>
      </c>
      <c r="AY8" s="337">
        <f t="shared" si="16"/>
        <v>0</v>
      </c>
      <c r="AZ8" s="302"/>
      <c r="BA8" s="335">
        <f t="shared" si="4"/>
        <v>0</v>
      </c>
      <c r="BB8" s="296"/>
      <c r="BC8" s="15"/>
      <c r="BD8" s="31">
        <f t="shared" si="17"/>
        <v>0</v>
      </c>
      <c r="BE8" s="337">
        <f t="shared" si="18"/>
        <v>0</v>
      </c>
      <c r="BF8" s="302"/>
      <c r="BG8" s="335">
        <f t="shared" si="4"/>
        <v>0</v>
      </c>
      <c r="BH8" s="296"/>
      <c r="BI8" s="15"/>
      <c r="BJ8" s="31">
        <f t="shared" si="19"/>
        <v>0</v>
      </c>
      <c r="BK8" s="337">
        <f t="shared" si="20"/>
        <v>0</v>
      </c>
      <c r="BL8" s="302"/>
      <c r="BM8" s="335">
        <f t="shared" si="4"/>
        <v>0</v>
      </c>
      <c r="BN8" s="296"/>
      <c r="BO8" s="15"/>
      <c r="BP8" s="31">
        <f t="shared" si="21"/>
        <v>0</v>
      </c>
      <c r="BQ8" s="337">
        <f t="shared" si="22"/>
        <v>0</v>
      </c>
      <c r="BR8" s="302"/>
      <c r="BS8" s="335">
        <f t="shared" si="4"/>
        <v>0</v>
      </c>
      <c r="BT8" s="296"/>
      <c r="BU8" s="15"/>
      <c r="BV8" s="31">
        <f t="shared" si="23"/>
        <v>0</v>
      </c>
      <c r="BW8" s="337">
        <f t="shared" si="24"/>
        <v>0</v>
      </c>
      <c r="BX8" s="302"/>
      <c r="BY8" s="335">
        <f t="shared" si="4"/>
        <v>0</v>
      </c>
    </row>
    <row r="9" spans="1:77" x14ac:dyDescent="0.25">
      <c r="B9">
        <v>3</v>
      </c>
      <c r="C9" s="294"/>
      <c r="D9" s="33"/>
      <c r="E9" s="33"/>
      <c r="F9" s="296"/>
      <c r="G9" s="15"/>
      <c r="H9" s="31">
        <f t="shared" si="25"/>
        <v>0</v>
      </c>
      <c r="I9" s="337">
        <f t="shared" si="26"/>
        <v>0</v>
      </c>
      <c r="J9" s="302"/>
      <c r="K9" s="335">
        <f t="shared" si="1"/>
        <v>0</v>
      </c>
      <c r="L9" s="296"/>
      <c r="M9" s="15"/>
      <c r="N9" s="31">
        <f t="shared" si="27"/>
        <v>0</v>
      </c>
      <c r="O9" s="337">
        <f t="shared" si="28"/>
        <v>0</v>
      </c>
      <c r="P9" s="302"/>
      <c r="Q9" s="335">
        <f t="shared" si="4"/>
        <v>0</v>
      </c>
      <c r="R9" s="296"/>
      <c r="S9" s="15"/>
      <c r="T9" s="31">
        <f t="shared" si="29"/>
        <v>0</v>
      </c>
      <c r="U9" s="337">
        <f t="shared" si="30"/>
        <v>0</v>
      </c>
      <c r="V9" s="302"/>
      <c r="W9" s="335">
        <f t="shared" si="4"/>
        <v>0</v>
      </c>
      <c r="X9" s="296"/>
      <c r="Y9" s="15"/>
      <c r="Z9" s="31">
        <f t="shared" si="31"/>
        <v>0</v>
      </c>
      <c r="AA9" s="337">
        <f t="shared" si="32"/>
        <v>0</v>
      </c>
      <c r="AB9" s="302"/>
      <c r="AC9" s="335">
        <f t="shared" si="4"/>
        <v>0</v>
      </c>
      <c r="AD9" s="296"/>
      <c r="AE9" s="15"/>
      <c r="AF9" s="31">
        <f t="shared" si="33"/>
        <v>0</v>
      </c>
      <c r="AG9" s="337">
        <f t="shared" si="34"/>
        <v>0</v>
      </c>
      <c r="AH9" s="302"/>
      <c r="AI9" s="335">
        <f t="shared" si="4"/>
        <v>0</v>
      </c>
      <c r="AJ9" s="296"/>
      <c r="AK9" s="15"/>
      <c r="AL9" s="31">
        <f t="shared" si="11"/>
        <v>0</v>
      </c>
      <c r="AM9" s="337">
        <f t="shared" si="12"/>
        <v>0</v>
      </c>
      <c r="AN9" s="302"/>
      <c r="AO9" s="335">
        <f t="shared" si="35"/>
        <v>0</v>
      </c>
      <c r="AP9" s="296"/>
      <c r="AQ9" s="15"/>
      <c r="AR9" s="31">
        <f t="shared" si="13"/>
        <v>0</v>
      </c>
      <c r="AS9" s="337">
        <f t="shared" si="14"/>
        <v>0</v>
      </c>
      <c r="AT9" s="302"/>
      <c r="AU9" s="335">
        <f t="shared" ref="AU9:AU79" si="36">AT9*$K$2</f>
        <v>0</v>
      </c>
      <c r="AV9" s="296"/>
      <c r="AW9" s="15"/>
      <c r="AX9" s="31">
        <f t="shared" si="15"/>
        <v>0</v>
      </c>
      <c r="AY9" s="337">
        <f t="shared" si="16"/>
        <v>0</v>
      </c>
      <c r="AZ9" s="302"/>
      <c r="BA9" s="335">
        <f t="shared" ref="BA9:BA84" si="37">AZ9*$K$2</f>
        <v>0</v>
      </c>
      <c r="BB9" s="296"/>
      <c r="BC9" s="15"/>
      <c r="BD9" s="31">
        <f t="shared" si="17"/>
        <v>0</v>
      </c>
      <c r="BE9" s="337">
        <f t="shared" si="18"/>
        <v>0</v>
      </c>
      <c r="BF9" s="302"/>
      <c r="BG9" s="335">
        <f t="shared" si="4"/>
        <v>0</v>
      </c>
      <c r="BH9" s="296"/>
      <c r="BI9" s="15"/>
      <c r="BJ9" s="31">
        <f t="shared" si="19"/>
        <v>0</v>
      </c>
      <c r="BK9" s="337">
        <f t="shared" si="20"/>
        <v>0</v>
      </c>
      <c r="BL9" s="302"/>
      <c r="BM9" s="335">
        <f t="shared" ref="BM9:BM79" si="38">BL9*$K$2</f>
        <v>0</v>
      </c>
      <c r="BN9" s="296"/>
      <c r="BO9" s="15"/>
      <c r="BP9" s="31">
        <f t="shared" si="21"/>
        <v>0</v>
      </c>
      <c r="BQ9" s="337">
        <f t="shared" si="22"/>
        <v>0</v>
      </c>
      <c r="BR9" s="302"/>
      <c r="BS9" s="335">
        <f t="shared" si="4"/>
        <v>0</v>
      </c>
      <c r="BT9" s="296"/>
      <c r="BU9" s="15"/>
      <c r="BV9" s="31">
        <f t="shared" si="23"/>
        <v>0</v>
      </c>
      <c r="BW9" s="337">
        <f t="shared" si="24"/>
        <v>0</v>
      </c>
      <c r="BX9" s="302"/>
      <c r="BY9" s="335">
        <f t="shared" ref="BY9:BY79" si="39">BX9*$K$2</f>
        <v>0</v>
      </c>
    </row>
    <row r="10" spans="1:77" x14ac:dyDescent="0.25">
      <c r="B10">
        <v>4</v>
      </c>
      <c r="C10" s="294"/>
      <c r="D10" s="33"/>
      <c r="E10" s="33"/>
      <c r="F10" s="296"/>
      <c r="G10" s="15"/>
      <c r="H10" s="31">
        <f t="shared" si="25"/>
        <v>0</v>
      </c>
      <c r="I10" s="337">
        <f t="shared" si="26"/>
        <v>0</v>
      </c>
      <c r="J10" s="302"/>
      <c r="K10" s="335">
        <f t="shared" si="1"/>
        <v>0</v>
      </c>
      <c r="L10" s="296"/>
      <c r="M10" s="15"/>
      <c r="N10" s="31">
        <f t="shared" si="27"/>
        <v>0</v>
      </c>
      <c r="O10" s="337">
        <f t="shared" si="28"/>
        <v>0</v>
      </c>
      <c r="P10" s="302"/>
      <c r="Q10" s="335">
        <f t="shared" si="4"/>
        <v>0</v>
      </c>
      <c r="R10" s="296"/>
      <c r="S10" s="15"/>
      <c r="T10" s="31">
        <f t="shared" si="29"/>
        <v>0</v>
      </c>
      <c r="U10" s="337">
        <f t="shared" si="30"/>
        <v>0</v>
      </c>
      <c r="V10" s="302"/>
      <c r="W10" s="335">
        <f t="shared" si="4"/>
        <v>0</v>
      </c>
      <c r="X10" s="296"/>
      <c r="Y10" s="15"/>
      <c r="Z10" s="31">
        <f t="shared" si="31"/>
        <v>0</v>
      </c>
      <c r="AA10" s="337">
        <f t="shared" si="32"/>
        <v>0</v>
      </c>
      <c r="AB10" s="302"/>
      <c r="AC10" s="335">
        <f t="shared" si="4"/>
        <v>0</v>
      </c>
      <c r="AD10" s="296"/>
      <c r="AE10" s="15"/>
      <c r="AF10" s="31">
        <f t="shared" si="33"/>
        <v>0</v>
      </c>
      <c r="AG10" s="337">
        <f t="shared" si="34"/>
        <v>0</v>
      </c>
      <c r="AH10" s="302"/>
      <c r="AI10" s="335">
        <f t="shared" si="4"/>
        <v>0</v>
      </c>
      <c r="AJ10" s="296"/>
      <c r="AK10" s="15"/>
      <c r="AL10" s="31">
        <f t="shared" ref="AL10:AL15" si="40">IF($E10=5,5%*AJ10,IF($E10=10,10%*AJ10,IF($E10=15,15%*AJ10,0)))</f>
        <v>0</v>
      </c>
      <c r="AM10" s="337">
        <f t="shared" ref="AM10:AM15" si="41">AJ10+AK10</f>
        <v>0</v>
      </c>
      <c r="AN10" s="302"/>
      <c r="AO10" s="335">
        <f t="shared" si="35"/>
        <v>0</v>
      </c>
      <c r="AP10" s="296"/>
      <c r="AQ10" s="15"/>
      <c r="AR10" s="31">
        <f t="shared" ref="AR10:AR15" si="42">IF($E10=5,5%*AP10,IF($E10=10,10%*AP10,IF($E10=15,15%*AP10,0)))</f>
        <v>0</v>
      </c>
      <c r="AS10" s="337">
        <f t="shared" ref="AS10:AS15" si="43">AP10+AQ10</f>
        <v>0</v>
      </c>
      <c r="AT10" s="302"/>
      <c r="AU10" s="335">
        <f t="shared" si="36"/>
        <v>0</v>
      </c>
      <c r="AV10" s="296"/>
      <c r="AW10" s="15"/>
      <c r="AX10" s="31">
        <f t="shared" ref="AX10:AX83" si="44">IF($E10=5,5%*AV10,IF($E10=10,10%*AV10,IF($E10=15,15%*AV10,0)))</f>
        <v>0</v>
      </c>
      <c r="AY10" s="337">
        <f t="shared" ref="AY10:AY83" si="45">AV10+AW10</f>
        <v>0</v>
      </c>
      <c r="AZ10" s="302"/>
      <c r="BA10" s="335">
        <f t="shared" si="37"/>
        <v>0</v>
      </c>
      <c r="BB10" s="296"/>
      <c r="BC10" s="15"/>
      <c r="BD10" s="31">
        <f t="shared" ref="BD10:BD15" si="46">IF($E10=5,5%*BB10,IF($E10=10,10%*BB10,IF($E10=15,15%*BB10,0)))</f>
        <v>0</v>
      </c>
      <c r="BE10" s="337">
        <f t="shared" ref="BE10:BE15" si="47">BB10+BC10</f>
        <v>0</v>
      </c>
      <c r="BF10" s="302"/>
      <c r="BG10" s="335">
        <f t="shared" ref="BG10:BG79" si="48">BF10*$K$2</f>
        <v>0</v>
      </c>
      <c r="BH10" s="296"/>
      <c r="BI10" s="15"/>
      <c r="BJ10" s="31">
        <f t="shared" ref="BJ10:BJ13" si="49">IF($E10=5,5%*BH10,IF($E10=10,10%*BH10,IF($E10=15,15%*BH10,0)))</f>
        <v>0</v>
      </c>
      <c r="BK10" s="337">
        <f t="shared" ref="BK10:BK13" si="50">BH10+BI10</f>
        <v>0</v>
      </c>
      <c r="BL10" s="302"/>
      <c r="BM10" s="335">
        <f t="shared" si="38"/>
        <v>0</v>
      </c>
      <c r="BN10" s="296"/>
      <c r="BO10" s="15"/>
      <c r="BP10" s="31">
        <f t="shared" ref="BP10:BP15" si="51">IF($E10=5,5%*BN10,IF($E10=10,10%*BN10,IF($E10=15,15%*BN10,0)))</f>
        <v>0</v>
      </c>
      <c r="BQ10" s="337">
        <f t="shared" ref="BQ10:BQ15" si="52">BN10+BO10</f>
        <v>0</v>
      </c>
      <c r="BR10" s="302"/>
      <c r="BS10" s="335">
        <f t="shared" ref="BS10:BS78" si="53">BR10*$K$2</f>
        <v>0</v>
      </c>
      <c r="BT10" s="296"/>
      <c r="BU10" s="15"/>
      <c r="BV10" s="31">
        <f t="shared" ref="BV10:BV15" si="54">IF($E10=5,5%*BT10,IF($E10=10,10%*BT10,IF($E10=15,15%*BT10,0)))</f>
        <v>0</v>
      </c>
      <c r="BW10" s="337">
        <f t="shared" ref="BW10:BW15" si="55">BT10+BU10</f>
        <v>0</v>
      </c>
      <c r="BX10" s="302"/>
      <c r="BY10" s="335">
        <f t="shared" si="39"/>
        <v>0</v>
      </c>
    </row>
    <row r="11" spans="1:77" x14ac:dyDescent="0.25">
      <c r="B11">
        <v>5</v>
      </c>
      <c r="C11" s="294"/>
      <c r="D11" s="33"/>
      <c r="E11" s="33"/>
      <c r="F11" s="296"/>
      <c r="G11" s="15"/>
      <c r="H11" s="31">
        <f t="shared" si="25"/>
        <v>0</v>
      </c>
      <c r="I11" s="337">
        <f t="shared" si="26"/>
        <v>0</v>
      </c>
      <c r="J11" s="302"/>
      <c r="K11" s="335">
        <f t="shared" si="1"/>
        <v>0</v>
      </c>
      <c r="L11" s="296"/>
      <c r="M11" s="15"/>
      <c r="N11" s="31">
        <f t="shared" si="27"/>
        <v>0</v>
      </c>
      <c r="O11" s="337">
        <f t="shared" si="28"/>
        <v>0</v>
      </c>
      <c r="P11" s="302"/>
      <c r="Q11" s="335">
        <f t="shared" si="4"/>
        <v>0</v>
      </c>
      <c r="R11" s="296"/>
      <c r="S11" s="15"/>
      <c r="T11" s="31">
        <f t="shared" si="29"/>
        <v>0</v>
      </c>
      <c r="U11" s="337">
        <f t="shared" si="30"/>
        <v>0</v>
      </c>
      <c r="V11" s="302"/>
      <c r="W11" s="335">
        <f t="shared" si="4"/>
        <v>0</v>
      </c>
      <c r="X11" s="296"/>
      <c r="Y11" s="15"/>
      <c r="Z11" s="31">
        <f t="shared" si="31"/>
        <v>0</v>
      </c>
      <c r="AA11" s="337">
        <f t="shared" si="32"/>
        <v>0</v>
      </c>
      <c r="AB11" s="302"/>
      <c r="AC11" s="335">
        <f t="shared" si="4"/>
        <v>0</v>
      </c>
      <c r="AD11" s="296"/>
      <c r="AE11" s="15"/>
      <c r="AF11" s="31">
        <f t="shared" si="33"/>
        <v>0</v>
      </c>
      <c r="AG11" s="337">
        <f t="shared" si="34"/>
        <v>0</v>
      </c>
      <c r="AH11" s="302"/>
      <c r="AI11" s="335">
        <f t="shared" si="4"/>
        <v>0</v>
      </c>
      <c r="AJ11" s="296"/>
      <c r="AK11" s="15"/>
      <c r="AL11" s="31">
        <f t="shared" si="40"/>
        <v>0</v>
      </c>
      <c r="AM11" s="337">
        <f t="shared" si="41"/>
        <v>0</v>
      </c>
      <c r="AN11" s="302"/>
      <c r="AO11" s="335">
        <f t="shared" si="35"/>
        <v>0</v>
      </c>
      <c r="AP11" s="296"/>
      <c r="AQ11" s="15"/>
      <c r="AR11" s="31">
        <f t="shared" si="42"/>
        <v>0</v>
      </c>
      <c r="AS11" s="337">
        <f t="shared" si="43"/>
        <v>0</v>
      </c>
      <c r="AT11" s="302"/>
      <c r="AU11" s="335">
        <f t="shared" si="36"/>
        <v>0</v>
      </c>
      <c r="AV11" s="296"/>
      <c r="AW11" s="15"/>
      <c r="AX11" s="31">
        <f t="shared" si="44"/>
        <v>0</v>
      </c>
      <c r="AY11" s="337">
        <f t="shared" si="45"/>
        <v>0</v>
      </c>
      <c r="AZ11" s="302"/>
      <c r="BA11" s="335">
        <f t="shared" si="37"/>
        <v>0</v>
      </c>
      <c r="BB11" s="296"/>
      <c r="BC11" s="15"/>
      <c r="BD11" s="31">
        <f t="shared" si="46"/>
        <v>0</v>
      </c>
      <c r="BE11" s="337">
        <f t="shared" si="47"/>
        <v>0</v>
      </c>
      <c r="BF11" s="302"/>
      <c r="BG11" s="335">
        <f t="shared" si="48"/>
        <v>0</v>
      </c>
      <c r="BH11" s="296"/>
      <c r="BI11" s="15"/>
      <c r="BJ11" s="31">
        <f t="shared" si="49"/>
        <v>0</v>
      </c>
      <c r="BK11" s="337">
        <f t="shared" si="50"/>
        <v>0</v>
      </c>
      <c r="BL11" s="302"/>
      <c r="BM11" s="335">
        <f t="shared" si="38"/>
        <v>0</v>
      </c>
      <c r="BN11" s="296"/>
      <c r="BO11" s="15"/>
      <c r="BP11" s="31">
        <f t="shared" si="51"/>
        <v>0</v>
      </c>
      <c r="BQ11" s="337">
        <f t="shared" si="52"/>
        <v>0</v>
      </c>
      <c r="BR11" s="302"/>
      <c r="BS11" s="335">
        <f t="shared" si="53"/>
        <v>0</v>
      </c>
      <c r="BT11" s="296"/>
      <c r="BU11" s="15"/>
      <c r="BV11" s="31">
        <f t="shared" si="54"/>
        <v>0</v>
      </c>
      <c r="BW11" s="337">
        <f t="shared" si="55"/>
        <v>0</v>
      </c>
      <c r="BX11" s="302"/>
      <c r="BY11" s="335">
        <f t="shared" si="39"/>
        <v>0</v>
      </c>
    </row>
    <row r="12" spans="1:77" x14ac:dyDescent="0.25">
      <c r="B12">
        <v>6</v>
      </c>
      <c r="C12" s="294"/>
      <c r="D12" s="33"/>
      <c r="E12" s="33"/>
      <c r="F12" s="296"/>
      <c r="G12" s="15"/>
      <c r="H12" s="31">
        <f t="shared" si="25"/>
        <v>0</v>
      </c>
      <c r="I12" s="337">
        <f t="shared" si="26"/>
        <v>0</v>
      </c>
      <c r="J12" s="302"/>
      <c r="K12" s="335">
        <f t="shared" si="1"/>
        <v>0</v>
      </c>
      <c r="L12" s="296"/>
      <c r="M12" s="15"/>
      <c r="N12" s="31">
        <f t="shared" si="27"/>
        <v>0</v>
      </c>
      <c r="O12" s="337">
        <f t="shared" si="28"/>
        <v>0</v>
      </c>
      <c r="P12" s="302"/>
      <c r="Q12" s="335">
        <f t="shared" si="4"/>
        <v>0</v>
      </c>
      <c r="R12" s="296"/>
      <c r="S12" s="15"/>
      <c r="T12" s="31">
        <f t="shared" si="29"/>
        <v>0</v>
      </c>
      <c r="U12" s="337">
        <f t="shared" si="30"/>
        <v>0</v>
      </c>
      <c r="V12" s="302"/>
      <c r="W12" s="335">
        <f t="shared" si="4"/>
        <v>0</v>
      </c>
      <c r="X12" s="296"/>
      <c r="Y12" s="15"/>
      <c r="Z12" s="31">
        <f t="shared" si="31"/>
        <v>0</v>
      </c>
      <c r="AA12" s="337">
        <f t="shared" si="32"/>
        <v>0</v>
      </c>
      <c r="AB12" s="302"/>
      <c r="AC12" s="335">
        <f t="shared" si="4"/>
        <v>0</v>
      </c>
      <c r="AD12" s="296"/>
      <c r="AE12" s="15"/>
      <c r="AF12" s="31">
        <f t="shared" si="33"/>
        <v>0</v>
      </c>
      <c r="AG12" s="337">
        <f t="shared" si="34"/>
        <v>0</v>
      </c>
      <c r="AH12" s="302"/>
      <c r="AI12" s="335">
        <f t="shared" si="4"/>
        <v>0</v>
      </c>
      <c r="AJ12" s="296"/>
      <c r="AK12" s="15"/>
      <c r="AL12" s="31">
        <f t="shared" si="40"/>
        <v>0</v>
      </c>
      <c r="AM12" s="337">
        <f t="shared" si="41"/>
        <v>0</v>
      </c>
      <c r="AN12" s="302"/>
      <c r="AO12" s="335">
        <f t="shared" si="35"/>
        <v>0</v>
      </c>
      <c r="AP12" s="296"/>
      <c r="AQ12" s="15"/>
      <c r="AR12" s="31">
        <f t="shared" si="42"/>
        <v>0</v>
      </c>
      <c r="AS12" s="337">
        <f t="shared" si="43"/>
        <v>0</v>
      </c>
      <c r="AT12" s="302"/>
      <c r="AU12" s="335">
        <f t="shared" si="36"/>
        <v>0</v>
      </c>
      <c r="AV12" s="296"/>
      <c r="AW12" s="15"/>
      <c r="AX12" s="31">
        <f t="shared" si="44"/>
        <v>0</v>
      </c>
      <c r="AY12" s="337">
        <f t="shared" si="45"/>
        <v>0</v>
      </c>
      <c r="AZ12" s="302"/>
      <c r="BA12" s="335">
        <f t="shared" si="37"/>
        <v>0</v>
      </c>
      <c r="BB12" s="296"/>
      <c r="BC12" s="15"/>
      <c r="BD12" s="31">
        <f t="shared" si="46"/>
        <v>0</v>
      </c>
      <c r="BE12" s="337">
        <f t="shared" si="47"/>
        <v>0</v>
      </c>
      <c r="BF12" s="302"/>
      <c r="BG12" s="335">
        <f t="shared" si="48"/>
        <v>0</v>
      </c>
      <c r="BH12" s="296"/>
      <c r="BI12" s="15"/>
      <c r="BJ12" s="31">
        <f t="shared" si="49"/>
        <v>0</v>
      </c>
      <c r="BK12" s="337">
        <f t="shared" si="50"/>
        <v>0</v>
      </c>
      <c r="BL12" s="302"/>
      <c r="BM12" s="335">
        <f t="shared" si="38"/>
        <v>0</v>
      </c>
      <c r="BN12" s="296"/>
      <c r="BO12" s="15"/>
      <c r="BP12" s="31">
        <f t="shared" si="51"/>
        <v>0</v>
      </c>
      <c r="BQ12" s="337">
        <f t="shared" si="52"/>
        <v>0</v>
      </c>
      <c r="BR12" s="302"/>
      <c r="BS12" s="335">
        <f t="shared" si="53"/>
        <v>0</v>
      </c>
      <c r="BT12" s="296"/>
      <c r="BU12" s="15"/>
      <c r="BV12" s="31">
        <f t="shared" si="54"/>
        <v>0</v>
      </c>
      <c r="BW12" s="337">
        <f t="shared" si="55"/>
        <v>0</v>
      </c>
      <c r="BX12" s="302"/>
      <c r="BY12" s="335">
        <f t="shared" si="39"/>
        <v>0</v>
      </c>
    </row>
    <row r="13" spans="1:77" x14ac:dyDescent="0.25">
      <c r="B13">
        <v>7</v>
      </c>
      <c r="C13" s="294"/>
      <c r="D13" s="33"/>
      <c r="E13" s="33"/>
      <c r="F13" s="296"/>
      <c r="G13" s="15"/>
      <c r="H13" s="31">
        <f t="shared" si="25"/>
        <v>0</v>
      </c>
      <c r="I13" s="337">
        <f t="shared" si="26"/>
        <v>0</v>
      </c>
      <c r="J13" s="302"/>
      <c r="K13" s="335">
        <f t="shared" si="1"/>
        <v>0</v>
      </c>
      <c r="L13" s="296"/>
      <c r="M13" s="15"/>
      <c r="N13" s="31">
        <f t="shared" si="27"/>
        <v>0</v>
      </c>
      <c r="O13" s="337">
        <f t="shared" si="28"/>
        <v>0</v>
      </c>
      <c r="P13" s="302"/>
      <c r="Q13" s="335">
        <f t="shared" si="4"/>
        <v>0</v>
      </c>
      <c r="R13" s="296"/>
      <c r="S13" s="15"/>
      <c r="T13" s="31">
        <f t="shared" si="29"/>
        <v>0</v>
      </c>
      <c r="U13" s="337">
        <f t="shared" si="30"/>
        <v>0</v>
      </c>
      <c r="V13" s="302"/>
      <c r="W13" s="335">
        <f t="shared" si="4"/>
        <v>0</v>
      </c>
      <c r="X13" s="296"/>
      <c r="Y13" s="15"/>
      <c r="Z13" s="31">
        <f t="shared" si="31"/>
        <v>0</v>
      </c>
      <c r="AA13" s="337">
        <f t="shared" si="32"/>
        <v>0</v>
      </c>
      <c r="AB13" s="302"/>
      <c r="AC13" s="335">
        <f t="shared" si="4"/>
        <v>0</v>
      </c>
      <c r="AD13" s="296"/>
      <c r="AE13" s="15"/>
      <c r="AF13" s="31">
        <f t="shared" si="33"/>
        <v>0</v>
      </c>
      <c r="AG13" s="337">
        <f t="shared" si="34"/>
        <v>0</v>
      </c>
      <c r="AH13" s="302"/>
      <c r="AI13" s="335">
        <f t="shared" si="4"/>
        <v>0</v>
      </c>
      <c r="AJ13" s="296"/>
      <c r="AK13" s="15"/>
      <c r="AL13" s="31">
        <f t="shared" si="40"/>
        <v>0</v>
      </c>
      <c r="AM13" s="337">
        <f t="shared" si="41"/>
        <v>0</v>
      </c>
      <c r="AN13" s="302"/>
      <c r="AO13" s="335">
        <f t="shared" si="35"/>
        <v>0</v>
      </c>
      <c r="AP13" s="296"/>
      <c r="AQ13" s="15"/>
      <c r="AR13" s="31">
        <f t="shared" si="42"/>
        <v>0</v>
      </c>
      <c r="AS13" s="337">
        <f t="shared" si="43"/>
        <v>0</v>
      </c>
      <c r="AT13" s="302"/>
      <c r="AU13" s="335">
        <f t="shared" si="36"/>
        <v>0</v>
      </c>
      <c r="AV13" s="296"/>
      <c r="AW13" s="15"/>
      <c r="AX13" s="31">
        <f t="shared" si="44"/>
        <v>0</v>
      </c>
      <c r="AY13" s="337">
        <f t="shared" si="45"/>
        <v>0</v>
      </c>
      <c r="AZ13" s="302"/>
      <c r="BA13" s="335">
        <f t="shared" si="37"/>
        <v>0</v>
      </c>
      <c r="BB13" s="296"/>
      <c r="BC13" s="15"/>
      <c r="BD13" s="31">
        <f t="shared" si="46"/>
        <v>0</v>
      </c>
      <c r="BE13" s="337">
        <f t="shared" si="47"/>
        <v>0</v>
      </c>
      <c r="BF13" s="302"/>
      <c r="BG13" s="335">
        <f t="shared" si="48"/>
        <v>0</v>
      </c>
      <c r="BH13" s="296"/>
      <c r="BI13" s="15"/>
      <c r="BJ13" s="31">
        <f t="shared" si="49"/>
        <v>0</v>
      </c>
      <c r="BK13" s="337">
        <f t="shared" si="50"/>
        <v>0</v>
      </c>
      <c r="BL13" s="302"/>
      <c r="BM13" s="335">
        <f t="shared" si="38"/>
        <v>0</v>
      </c>
      <c r="BN13" s="296"/>
      <c r="BO13" s="15"/>
      <c r="BP13" s="31">
        <f t="shared" si="51"/>
        <v>0</v>
      </c>
      <c r="BQ13" s="337">
        <f t="shared" si="52"/>
        <v>0</v>
      </c>
      <c r="BR13" s="302"/>
      <c r="BS13" s="335">
        <f t="shared" si="53"/>
        <v>0</v>
      </c>
      <c r="BT13" s="296"/>
      <c r="BU13" s="15"/>
      <c r="BV13" s="31">
        <f t="shared" si="54"/>
        <v>0</v>
      </c>
      <c r="BW13" s="337">
        <f t="shared" si="55"/>
        <v>0</v>
      </c>
      <c r="BX13" s="302"/>
      <c r="BY13" s="335">
        <f t="shared" si="39"/>
        <v>0</v>
      </c>
    </row>
    <row r="14" spans="1:77" x14ac:dyDescent="0.25">
      <c r="B14">
        <v>8</v>
      </c>
      <c r="C14" s="294"/>
      <c r="D14" s="33"/>
      <c r="E14" s="33"/>
      <c r="F14" s="296"/>
      <c r="G14" s="15"/>
      <c r="H14" s="31">
        <f t="shared" si="25"/>
        <v>0</v>
      </c>
      <c r="I14" s="337">
        <f t="shared" si="26"/>
        <v>0</v>
      </c>
      <c r="J14" s="302"/>
      <c r="K14" s="335">
        <f t="shared" si="1"/>
        <v>0</v>
      </c>
      <c r="L14" s="296"/>
      <c r="M14" s="15"/>
      <c r="N14" s="31">
        <f t="shared" si="27"/>
        <v>0</v>
      </c>
      <c r="O14" s="337">
        <f t="shared" si="28"/>
        <v>0</v>
      </c>
      <c r="P14" s="302"/>
      <c r="Q14" s="335">
        <f t="shared" si="4"/>
        <v>0</v>
      </c>
      <c r="R14" s="296"/>
      <c r="S14" s="15"/>
      <c r="T14" s="31">
        <f t="shared" si="29"/>
        <v>0</v>
      </c>
      <c r="U14" s="337">
        <f t="shared" si="30"/>
        <v>0</v>
      </c>
      <c r="V14" s="302"/>
      <c r="W14" s="335">
        <f t="shared" si="4"/>
        <v>0</v>
      </c>
      <c r="X14" s="296"/>
      <c r="Y14" s="15"/>
      <c r="Z14" s="31">
        <f t="shared" si="31"/>
        <v>0</v>
      </c>
      <c r="AA14" s="337">
        <f t="shared" si="32"/>
        <v>0</v>
      </c>
      <c r="AB14" s="302"/>
      <c r="AC14" s="335">
        <f t="shared" si="4"/>
        <v>0</v>
      </c>
      <c r="AD14" s="296"/>
      <c r="AE14" s="15"/>
      <c r="AF14" s="31">
        <f t="shared" si="33"/>
        <v>0</v>
      </c>
      <c r="AG14" s="337">
        <f t="shared" si="34"/>
        <v>0</v>
      </c>
      <c r="AH14" s="302"/>
      <c r="AI14" s="335">
        <f t="shared" si="4"/>
        <v>0</v>
      </c>
      <c r="AJ14" s="296"/>
      <c r="AK14" s="15"/>
      <c r="AL14" s="31">
        <f t="shared" si="40"/>
        <v>0</v>
      </c>
      <c r="AM14" s="337">
        <f t="shared" si="41"/>
        <v>0</v>
      </c>
      <c r="AN14" s="302"/>
      <c r="AO14" s="335">
        <f t="shared" si="35"/>
        <v>0</v>
      </c>
      <c r="AP14" s="296"/>
      <c r="AQ14" s="15"/>
      <c r="AR14" s="31">
        <f t="shared" si="42"/>
        <v>0</v>
      </c>
      <c r="AS14" s="337">
        <f t="shared" si="43"/>
        <v>0</v>
      </c>
      <c r="AT14" s="302"/>
      <c r="AU14" s="335">
        <f t="shared" si="36"/>
        <v>0</v>
      </c>
      <c r="AV14" s="296"/>
      <c r="AW14" s="15"/>
      <c r="AX14" s="31">
        <f t="shared" si="44"/>
        <v>0</v>
      </c>
      <c r="AY14" s="337">
        <f t="shared" si="45"/>
        <v>0</v>
      </c>
      <c r="AZ14" s="302"/>
      <c r="BA14" s="335">
        <f t="shared" si="37"/>
        <v>0</v>
      </c>
      <c r="BB14" s="296"/>
      <c r="BC14" s="15"/>
      <c r="BD14" s="31">
        <f t="shared" si="46"/>
        <v>0</v>
      </c>
      <c r="BE14" s="337">
        <f t="shared" si="47"/>
        <v>0</v>
      </c>
      <c r="BF14" s="302"/>
      <c r="BG14" s="335">
        <f t="shared" si="48"/>
        <v>0</v>
      </c>
      <c r="BH14" s="296"/>
      <c r="BI14" s="15"/>
      <c r="BJ14" s="31">
        <f t="shared" ref="BJ14:BJ76" si="56">IF($E14=5,5%*BH14,IF($E14=10,10%*BH14,IF($E14=15,15%*BH14,0)))</f>
        <v>0</v>
      </c>
      <c r="BK14" s="337">
        <f t="shared" ref="BK14:BK76" si="57">BH14+BI14</f>
        <v>0</v>
      </c>
      <c r="BL14" s="302"/>
      <c r="BM14" s="335">
        <f t="shared" si="38"/>
        <v>0</v>
      </c>
      <c r="BN14" s="296"/>
      <c r="BO14" s="15"/>
      <c r="BP14" s="31">
        <f t="shared" si="51"/>
        <v>0</v>
      </c>
      <c r="BQ14" s="337">
        <f t="shared" si="52"/>
        <v>0</v>
      </c>
      <c r="BR14" s="302"/>
      <c r="BS14" s="335">
        <f t="shared" si="53"/>
        <v>0</v>
      </c>
      <c r="BT14" s="296"/>
      <c r="BU14" s="15"/>
      <c r="BV14" s="31">
        <f t="shared" si="54"/>
        <v>0</v>
      </c>
      <c r="BW14" s="337">
        <f t="shared" si="55"/>
        <v>0</v>
      </c>
      <c r="BX14" s="302"/>
      <c r="BY14" s="335">
        <f t="shared" si="39"/>
        <v>0</v>
      </c>
    </row>
    <row r="15" spans="1:77" x14ac:dyDescent="0.25">
      <c r="B15">
        <v>9</v>
      </c>
      <c r="C15" s="294"/>
      <c r="D15" s="33"/>
      <c r="E15" s="33"/>
      <c r="F15" s="296"/>
      <c r="G15" s="15"/>
      <c r="H15" s="31">
        <f t="shared" si="25"/>
        <v>0</v>
      </c>
      <c r="I15" s="337">
        <f t="shared" si="26"/>
        <v>0</v>
      </c>
      <c r="J15" s="302"/>
      <c r="K15" s="335">
        <f t="shared" si="1"/>
        <v>0</v>
      </c>
      <c r="L15" s="296"/>
      <c r="M15" s="15"/>
      <c r="N15" s="31">
        <f t="shared" si="27"/>
        <v>0</v>
      </c>
      <c r="O15" s="337">
        <f t="shared" si="28"/>
        <v>0</v>
      </c>
      <c r="P15" s="302"/>
      <c r="Q15" s="335">
        <f t="shared" si="4"/>
        <v>0</v>
      </c>
      <c r="R15" s="296"/>
      <c r="S15" s="15"/>
      <c r="T15" s="31">
        <f t="shared" si="29"/>
        <v>0</v>
      </c>
      <c r="U15" s="337">
        <f t="shared" si="30"/>
        <v>0</v>
      </c>
      <c r="V15" s="302"/>
      <c r="W15" s="335">
        <f t="shared" si="4"/>
        <v>0</v>
      </c>
      <c r="X15" s="296"/>
      <c r="Y15" s="15"/>
      <c r="Z15" s="31">
        <f t="shared" si="31"/>
        <v>0</v>
      </c>
      <c r="AA15" s="337">
        <f t="shared" si="32"/>
        <v>0</v>
      </c>
      <c r="AB15" s="302"/>
      <c r="AC15" s="335">
        <f t="shared" si="4"/>
        <v>0</v>
      </c>
      <c r="AD15" s="296"/>
      <c r="AE15" s="15"/>
      <c r="AF15" s="31">
        <f t="shared" si="33"/>
        <v>0</v>
      </c>
      <c r="AG15" s="337">
        <f t="shared" si="34"/>
        <v>0</v>
      </c>
      <c r="AH15" s="302"/>
      <c r="AI15" s="335">
        <f t="shared" si="4"/>
        <v>0</v>
      </c>
      <c r="AJ15" s="296"/>
      <c r="AK15" s="15"/>
      <c r="AL15" s="31">
        <f t="shared" si="40"/>
        <v>0</v>
      </c>
      <c r="AM15" s="337">
        <f t="shared" si="41"/>
        <v>0</v>
      </c>
      <c r="AN15" s="302"/>
      <c r="AO15" s="335">
        <f t="shared" si="35"/>
        <v>0</v>
      </c>
      <c r="AP15" s="296"/>
      <c r="AQ15" s="15"/>
      <c r="AR15" s="31">
        <f t="shared" si="42"/>
        <v>0</v>
      </c>
      <c r="AS15" s="337">
        <f t="shared" si="43"/>
        <v>0</v>
      </c>
      <c r="AT15" s="302"/>
      <c r="AU15" s="335">
        <f t="shared" si="36"/>
        <v>0</v>
      </c>
      <c r="AV15" s="296"/>
      <c r="AW15" s="15"/>
      <c r="AX15" s="31">
        <f t="shared" ref="AX15:AX72" si="58">IF($E15=5,5%*AV15,IF($E15=10,10%*AV15,IF($E15=15,15%*AV15,0)))</f>
        <v>0</v>
      </c>
      <c r="AY15" s="337">
        <f t="shared" ref="AY15:AY72" si="59">AV15+AW15</f>
        <v>0</v>
      </c>
      <c r="AZ15" s="302"/>
      <c r="BA15" s="335">
        <f t="shared" si="37"/>
        <v>0</v>
      </c>
      <c r="BB15" s="296"/>
      <c r="BC15" s="15"/>
      <c r="BD15" s="31">
        <f t="shared" si="46"/>
        <v>0</v>
      </c>
      <c r="BE15" s="337">
        <f t="shared" si="47"/>
        <v>0</v>
      </c>
      <c r="BF15" s="302"/>
      <c r="BG15" s="335">
        <f t="shared" si="48"/>
        <v>0</v>
      </c>
      <c r="BH15" s="296"/>
      <c r="BI15" s="15"/>
      <c r="BJ15" s="31">
        <f t="shared" si="56"/>
        <v>0</v>
      </c>
      <c r="BK15" s="337">
        <f t="shared" si="57"/>
        <v>0</v>
      </c>
      <c r="BL15" s="302"/>
      <c r="BM15" s="335">
        <f t="shared" si="38"/>
        <v>0</v>
      </c>
      <c r="BN15" s="296"/>
      <c r="BO15" s="15"/>
      <c r="BP15" s="31">
        <f t="shared" si="51"/>
        <v>0</v>
      </c>
      <c r="BQ15" s="337">
        <f t="shared" si="52"/>
        <v>0</v>
      </c>
      <c r="BR15" s="302"/>
      <c r="BS15" s="335">
        <f t="shared" si="53"/>
        <v>0</v>
      </c>
      <c r="BT15" s="296"/>
      <c r="BU15" s="15"/>
      <c r="BV15" s="31">
        <f t="shared" si="54"/>
        <v>0</v>
      </c>
      <c r="BW15" s="337">
        <f t="shared" si="55"/>
        <v>0</v>
      </c>
      <c r="BX15" s="302"/>
      <c r="BY15" s="335">
        <f t="shared" si="39"/>
        <v>0</v>
      </c>
    </row>
    <row r="16" spans="1:77" x14ac:dyDescent="0.25">
      <c r="B16">
        <v>10</v>
      </c>
      <c r="C16" s="294"/>
      <c r="D16" s="33"/>
      <c r="E16" s="33"/>
      <c r="F16" s="296"/>
      <c r="G16" s="15"/>
      <c r="H16" s="31">
        <f t="shared" ref="H16:H78" si="60">IF($E16=5,5%*F16,IF($E16=10,10%*F16,IF($E16=15,15%*F16,0)))</f>
        <v>0</v>
      </c>
      <c r="I16" s="337">
        <f t="shared" ref="I16:I78" si="61">F16+G16</f>
        <v>0</v>
      </c>
      <c r="J16" s="302"/>
      <c r="K16" s="335">
        <f t="shared" si="1"/>
        <v>0</v>
      </c>
      <c r="L16" s="296"/>
      <c r="M16" s="15"/>
      <c r="N16" s="31">
        <f t="shared" ref="N16:N78" si="62">IF($E16=5,5%*L16,IF($E16=10,10%*L16,IF($E16=15,15%*L16,0)))</f>
        <v>0</v>
      </c>
      <c r="O16" s="337">
        <f t="shared" ref="O16:O78" si="63">L16+M16</f>
        <v>0</v>
      </c>
      <c r="P16" s="302"/>
      <c r="Q16" s="335">
        <f t="shared" si="4"/>
        <v>0</v>
      </c>
      <c r="R16" s="296"/>
      <c r="S16" s="15"/>
      <c r="T16" s="31">
        <f t="shared" ref="T16:T78" si="64">IF($E16=5,5%*R16,IF($E16=10,10%*R16,IF($E16=15,15%*R16,0)))</f>
        <v>0</v>
      </c>
      <c r="U16" s="337">
        <f t="shared" ref="U16:U78" si="65">R16+S16</f>
        <v>0</v>
      </c>
      <c r="V16" s="302"/>
      <c r="W16" s="335">
        <f t="shared" si="4"/>
        <v>0</v>
      </c>
      <c r="X16" s="296"/>
      <c r="Y16" s="15"/>
      <c r="Z16" s="31">
        <f t="shared" ref="Z16:Z78" si="66">IF($E16=5,5%*X16,IF($E16=10,10%*X16,IF($E16=15,15%*X16,0)))</f>
        <v>0</v>
      </c>
      <c r="AA16" s="337">
        <f t="shared" ref="AA16:AA78" si="67">X16+Y16</f>
        <v>0</v>
      </c>
      <c r="AB16" s="302"/>
      <c r="AC16" s="335">
        <f t="shared" ref="AC16:AC78" si="68">AB16*$K$2</f>
        <v>0</v>
      </c>
      <c r="AD16" s="296"/>
      <c r="AE16" s="15"/>
      <c r="AF16" s="31">
        <f t="shared" ref="AF16:AF78" si="69">IF($E16=5,5%*AD16,IF($E16=10,10%*AD16,IF($E16=15,15%*AD16,0)))</f>
        <v>0</v>
      </c>
      <c r="AG16" s="337">
        <f t="shared" ref="AG16:AG78" si="70">AD16+AE16</f>
        <v>0</v>
      </c>
      <c r="AH16" s="302"/>
      <c r="AI16" s="335">
        <f t="shared" ref="AI16:AI78" si="71">AH16*$K$2</f>
        <v>0</v>
      </c>
      <c r="AJ16" s="296"/>
      <c r="AK16" s="15"/>
      <c r="AL16" s="31">
        <f t="shared" ref="AL16:AL74" si="72">IF($E16=5,5%*AJ16,IF($E16=10,10%*AJ16,IF($E16=15,15%*AJ16,0)))</f>
        <v>0</v>
      </c>
      <c r="AM16" s="337">
        <f t="shared" ref="AM16:AM74" si="73">AJ16+AK16</f>
        <v>0</v>
      </c>
      <c r="AN16" s="302"/>
      <c r="AO16" s="335">
        <f t="shared" si="35"/>
        <v>0</v>
      </c>
      <c r="AP16" s="296"/>
      <c r="AQ16" s="15"/>
      <c r="AR16" s="31">
        <f t="shared" ref="AR16:AR78" si="74">IF($E16=5,5%*AP16,IF($E16=10,10%*AP16,IF($E16=15,15%*AP16,0)))</f>
        <v>0</v>
      </c>
      <c r="AS16" s="337">
        <f t="shared" ref="AS16:AS78" si="75">AP16+AQ16</f>
        <v>0</v>
      </c>
      <c r="AT16" s="302"/>
      <c r="AU16" s="335">
        <f t="shared" si="36"/>
        <v>0</v>
      </c>
      <c r="AV16" s="296"/>
      <c r="AW16" s="15"/>
      <c r="AX16" s="31">
        <f t="shared" si="58"/>
        <v>0</v>
      </c>
      <c r="AY16" s="337">
        <f t="shared" si="59"/>
        <v>0</v>
      </c>
      <c r="AZ16" s="302"/>
      <c r="BA16" s="335">
        <f t="shared" si="37"/>
        <v>0</v>
      </c>
      <c r="BB16" s="296"/>
      <c r="BC16" s="15"/>
      <c r="BD16" s="31">
        <f t="shared" ref="BD16:BD78" si="76">IF($E16=5,5%*BB16,IF($E16=10,10%*BB16,IF($E16=15,15%*BB16,0)))</f>
        <v>0</v>
      </c>
      <c r="BE16" s="337">
        <f t="shared" ref="BE16:BE78" si="77">BB16+BC16</f>
        <v>0</v>
      </c>
      <c r="BF16" s="302"/>
      <c r="BG16" s="335">
        <f t="shared" si="48"/>
        <v>0</v>
      </c>
      <c r="BH16" s="296"/>
      <c r="BI16" s="15"/>
      <c r="BJ16" s="31">
        <f t="shared" si="56"/>
        <v>0</v>
      </c>
      <c r="BK16" s="337">
        <f t="shared" si="57"/>
        <v>0</v>
      </c>
      <c r="BL16" s="302"/>
      <c r="BM16" s="335">
        <f t="shared" si="38"/>
        <v>0</v>
      </c>
      <c r="BN16" s="296"/>
      <c r="BO16" s="15"/>
      <c r="BP16" s="31">
        <f t="shared" ref="BP16:BP78" si="78">IF($E16=5,5%*BN16,IF($E16=10,10%*BN16,IF($E16=15,15%*BN16,0)))</f>
        <v>0</v>
      </c>
      <c r="BQ16" s="337">
        <f t="shared" ref="BQ16:BQ78" si="79">BN16+BO16</f>
        <v>0</v>
      </c>
      <c r="BR16" s="302"/>
      <c r="BS16" s="335">
        <f t="shared" si="53"/>
        <v>0</v>
      </c>
      <c r="BT16" s="296"/>
      <c r="BU16" s="15"/>
      <c r="BV16" s="31">
        <f t="shared" ref="BV16:BV78" si="80">IF($E16=5,5%*BT16,IF($E16=10,10%*BT16,IF($E16=15,15%*BT16,0)))</f>
        <v>0</v>
      </c>
      <c r="BW16" s="337">
        <f t="shared" ref="BW16:BW78" si="81">BT16+BU16</f>
        <v>0</v>
      </c>
      <c r="BX16" s="302"/>
      <c r="BY16" s="335">
        <f t="shared" si="39"/>
        <v>0</v>
      </c>
    </row>
    <row r="17" spans="2:77" x14ac:dyDescent="0.25">
      <c r="B17">
        <v>11</v>
      </c>
      <c r="C17" s="294"/>
      <c r="D17" s="33"/>
      <c r="E17" s="33"/>
      <c r="F17" s="296"/>
      <c r="G17" s="15"/>
      <c r="H17" s="31">
        <f t="shared" si="60"/>
        <v>0</v>
      </c>
      <c r="I17" s="337">
        <f t="shared" si="61"/>
        <v>0</v>
      </c>
      <c r="J17" s="302"/>
      <c r="K17" s="335">
        <f t="shared" si="1"/>
        <v>0</v>
      </c>
      <c r="L17" s="296"/>
      <c r="M17" s="15"/>
      <c r="N17" s="31">
        <f t="shared" si="62"/>
        <v>0</v>
      </c>
      <c r="O17" s="337">
        <f t="shared" si="63"/>
        <v>0</v>
      </c>
      <c r="P17" s="302"/>
      <c r="Q17" s="335">
        <f t="shared" si="4"/>
        <v>0</v>
      </c>
      <c r="R17" s="296"/>
      <c r="S17" s="15"/>
      <c r="T17" s="31">
        <f t="shared" si="64"/>
        <v>0</v>
      </c>
      <c r="U17" s="337">
        <f t="shared" si="65"/>
        <v>0</v>
      </c>
      <c r="V17" s="302"/>
      <c r="W17" s="335">
        <f t="shared" si="4"/>
        <v>0</v>
      </c>
      <c r="X17" s="296"/>
      <c r="Y17" s="15"/>
      <c r="Z17" s="31">
        <f t="shared" si="66"/>
        <v>0</v>
      </c>
      <c r="AA17" s="337">
        <f t="shared" si="67"/>
        <v>0</v>
      </c>
      <c r="AB17" s="302"/>
      <c r="AC17" s="335">
        <f t="shared" si="68"/>
        <v>0</v>
      </c>
      <c r="AD17" s="296"/>
      <c r="AE17" s="15"/>
      <c r="AF17" s="31">
        <f t="shared" si="69"/>
        <v>0</v>
      </c>
      <c r="AG17" s="337">
        <f t="shared" si="70"/>
        <v>0</v>
      </c>
      <c r="AH17" s="302"/>
      <c r="AI17" s="335">
        <f t="shared" si="71"/>
        <v>0</v>
      </c>
      <c r="AJ17" s="296"/>
      <c r="AK17" s="15"/>
      <c r="AL17" s="31">
        <f t="shared" si="72"/>
        <v>0</v>
      </c>
      <c r="AM17" s="337">
        <f t="shared" si="73"/>
        <v>0</v>
      </c>
      <c r="AN17" s="302"/>
      <c r="AO17" s="335">
        <f t="shared" si="35"/>
        <v>0</v>
      </c>
      <c r="AP17" s="296"/>
      <c r="AQ17" s="15"/>
      <c r="AR17" s="31">
        <f t="shared" si="74"/>
        <v>0</v>
      </c>
      <c r="AS17" s="337">
        <f t="shared" si="75"/>
        <v>0</v>
      </c>
      <c r="AT17" s="302"/>
      <c r="AU17" s="335">
        <f t="shared" si="36"/>
        <v>0</v>
      </c>
      <c r="AV17" s="296"/>
      <c r="AW17" s="15"/>
      <c r="AX17" s="31">
        <f t="shared" si="58"/>
        <v>0</v>
      </c>
      <c r="AY17" s="337">
        <f t="shared" si="59"/>
        <v>0</v>
      </c>
      <c r="AZ17" s="302"/>
      <c r="BA17" s="335">
        <f t="shared" si="37"/>
        <v>0</v>
      </c>
      <c r="BB17" s="296"/>
      <c r="BC17" s="15"/>
      <c r="BD17" s="31">
        <f t="shared" si="76"/>
        <v>0</v>
      </c>
      <c r="BE17" s="337">
        <f t="shared" si="77"/>
        <v>0</v>
      </c>
      <c r="BF17" s="302"/>
      <c r="BG17" s="335">
        <f t="shared" si="48"/>
        <v>0</v>
      </c>
      <c r="BH17" s="296"/>
      <c r="BI17" s="15"/>
      <c r="BJ17" s="31">
        <f t="shared" si="56"/>
        <v>0</v>
      </c>
      <c r="BK17" s="337">
        <f t="shared" si="57"/>
        <v>0</v>
      </c>
      <c r="BL17" s="302"/>
      <c r="BM17" s="335">
        <f t="shared" si="38"/>
        <v>0</v>
      </c>
      <c r="BN17" s="296"/>
      <c r="BO17" s="15"/>
      <c r="BP17" s="31">
        <f t="shared" si="78"/>
        <v>0</v>
      </c>
      <c r="BQ17" s="337">
        <f t="shared" si="79"/>
        <v>0</v>
      </c>
      <c r="BR17" s="302"/>
      <c r="BS17" s="335">
        <f t="shared" si="53"/>
        <v>0</v>
      </c>
      <c r="BT17" s="296"/>
      <c r="BU17" s="15"/>
      <c r="BV17" s="31">
        <f t="shared" si="80"/>
        <v>0</v>
      </c>
      <c r="BW17" s="337">
        <f t="shared" si="81"/>
        <v>0</v>
      </c>
      <c r="BX17" s="302"/>
      <c r="BY17" s="335">
        <f t="shared" si="39"/>
        <v>0</v>
      </c>
    </row>
    <row r="18" spans="2:77" x14ac:dyDescent="0.25">
      <c r="B18">
        <v>12</v>
      </c>
      <c r="C18" s="294"/>
      <c r="D18" s="33"/>
      <c r="E18" s="33"/>
      <c r="F18" s="296"/>
      <c r="G18" s="15"/>
      <c r="H18" s="31">
        <f t="shared" si="60"/>
        <v>0</v>
      </c>
      <c r="I18" s="337">
        <f t="shared" si="61"/>
        <v>0</v>
      </c>
      <c r="J18" s="302"/>
      <c r="K18" s="335">
        <f t="shared" si="1"/>
        <v>0</v>
      </c>
      <c r="L18" s="296"/>
      <c r="M18" s="15"/>
      <c r="N18" s="31">
        <f t="shared" si="62"/>
        <v>0</v>
      </c>
      <c r="O18" s="337">
        <f t="shared" si="63"/>
        <v>0</v>
      </c>
      <c r="P18" s="302"/>
      <c r="Q18" s="335">
        <f t="shared" si="4"/>
        <v>0</v>
      </c>
      <c r="R18" s="296"/>
      <c r="S18" s="15"/>
      <c r="T18" s="31">
        <f t="shared" si="64"/>
        <v>0</v>
      </c>
      <c r="U18" s="337">
        <f t="shared" si="65"/>
        <v>0</v>
      </c>
      <c r="V18" s="302"/>
      <c r="W18" s="335">
        <f t="shared" si="4"/>
        <v>0</v>
      </c>
      <c r="X18" s="296"/>
      <c r="Y18" s="15"/>
      <c r="Z18" s="31">
        <f t="shared" si="66"/>
        <v>0</v>
      </c>
      <c r="AA18" s="337">
        <f t="shared" si="67"/>
        <v>0</v>
      </c>
      <c r="AB18" s="302"/>
      <c r="AC18" s="335">
        <f t="shared" si="68"/>
        <v>0</v>
      </c>
      <c r="AD18" s="296"/>
      <c r="AE18" s="15"/>
      <c r="AF18" s="31">
        <f t="shared" si="69"/>
        <v>0</v>
      </c>
      <c r="AG18" s="337">
        <f t="shared" si="70"/>
        <v>0</v>
      </c>
      <c r="AH18" s="302"/>
      <c r="AI18" s="335">
        <f t="shared" si="71"/>
        <v>0</v>
      </c>
      <c r="AJ18" s="296"/>
      <c r="AK18" s="15"/>
      <c r="AL18" s="31">
        <f t="shared" si="72"/>
        <v>0</v>
      </c>
      <c r="AM18" s="337">
        <f t="shared" si="73"/>
        <v>0</v>
      </c>
      <c r="AN18" s="302"/>
      <c r="AO18" s="335">
        <f t="shared" si="35"/>
        <v>0</v>
      </c>
      <c r="AP18" s="296"/>
      <c r="AQ18" s="15"/>
      <c r="AR18" s="31">
        <f t="shared" si="74"/>
        <v>0</v>
      </c>
      <c r="AS18" s="337">
        <f t="shared" si="75"/>
        <v>0</v>
      </c>
      <c r="AT18" s="302"/>
      <c r="AU18" s="335">
        <f t="shared" si="36"/>
        <v>0</v>
      </c>
      <c r="AV18" s="296"/>
      <c r="AW18" s="15"/>
      <c r="AX18" s="31">
        <f t="shared" si="58"/>
        <v>0</v>
      </c>
      <c r="AY18" s="337">
        <f t="shared" si="59"/>
        <v>0</v>
      </c>
      <c r="AZ18" s="302"/>
      <c r="BA18" s="335">
        <f t="shared" si="37"/>
        <v>0</v>
      </c>
      <c r="BB18" s="296"/>
      <c r="BC18" s="15"/>
      <c r="BD18" s="31">
        <f t="shared" si="76"/>
        <v>0</v>
      </c>
      <c r="BE18" s="337">
        <f t="shared" si="77"/>
        <v>0</v>
      </c>
      <c r="BF18" s="302"/>
      <c r="BG18" s="335">
        <f t="shared" si="48"/>
        <v>0</v>
      </c>
      <c r="BH18" s="296"/>
      <c r="BI18" s="15"/>
      <c r="BJ18" s="31">
        <f t="shared" si="56"/>
        <v>0</v>
      </c>
      <c r="BK18" s="337">
        <f t="shared" si="57"/>
        <v>0</v>
      </c>
      <c r="BL18" s="302"/>
      <c r="BM18" s="335">
        <f t="shared" si="38"/>
        <v>0</v>
      </c>
      <c r="BN18" s="296"/>
      <c r="BO18" s="15"/>
      <c r="BP18" s="31">
        <f t="shared" si="78"/>
        <v>0</v>
      </c>
      <c r="BQ18" s="337">
        <f t="shared" si="79"/>
        <v>0</v>
      </c>
      <c r="BR18" s="302"/>
      <c r="BS18" s="335">
        <f t="shared" si="53"/>
        <v>0</v>
      </c>
      <c r="BT18" s="296"/>
      <c r="BU18" s="15"/>
      <c r="BV18" s="31">
        <f t="shared" si="80"/>
        <v>0</v>
      </c>
      <c r="BW18" s="337">
        <f t="shared" si="81"/>
        <v>0</v>
      </c>
      <c r="BX18" s="302"/>
      <c r="BY18" s="335">
        <f t="shared" si="39"/>
        <v>0</v>
      </c>
    </row>
    <row r="19" spans="2:77" x14ac:dyDescent="0.25">
      <c r="B19">
        <v>13</v>
      </c>
      <c r="C19" s="294"/>
      <c r="D19" s="33"/>
      <c r="E19" s="33"/>
      <c r="F19" s="296"/>
      <c r="G19" s="15"/>
      <c r="H19" s="31">
        <f t="shared" si="60"/>
        <v>0</v>
      </c>
      <c r="I19" s="337">
        <f t="shared" si="61"/>
        <v>0</v>
      </c>
      <c r="J19" s="302"/>
      <c r="K19" s="335">
        <f t="shared" si="1"/>
        <v>0</v>
      </c>
      <c r="L19" s="296"/>
      <c r="M19" s="15"/>
      <c r="N19" s="31">
        <f t="shared" si="62"/>
        <v>0</v>
      </c>
      <c r="O19" s="337">
        <f t="shared" si="63"/>
        <v>0</v>
      </c>
      <c r="P19" s="302"/>
      <c r="Q19" s="335">
        <f t="shared" si="4"/>
        <v>0</v>
      </c>
      <c r="R19" s="296"/>
      <c r="S19" s="15"/>
      <c r="T19" s="31">
        <f t="shared" si="64"/>
        <v>0</v>
      </c>
      <c r="U19" s="337">
        <f t="shared" si="65"/>
        <v>0</v>
      </c>
      <c r="V19" s="302"/>
      <c r="W19" s="335">
        <f t="shared" si="4"/>
        <v>0</v>
      </c>
      <c r="X19" s="296"/>
      <c r="Y19" s="15"/>
      <c r="Z19" s="31">
        <f t="shared" si="66"/>
        <v>0</v>
      </c>
      <c r="AA19" s="337">
        <f t="shared" si="67"/>
        <v>0</v>
      </c>
      <c r="AB19" s="302"/>
      <c r="AC19" s="335">
        <f t="shared" si="68"/>
        <v>0</v>
      </c>
      <c r="AD19" s="296"/>
      <c r="AE19" s="15"/>
      <c r="AF19" s="31">
        <f t="shared" si="69"/>
        <v>0</v>
      </c>
      <c r="AG19" s="337">
        <f t="shared" si="70"/>
        <v>0</v>
      </c>
      <c r="AH19" s="302"/>
      <c r="AI19" s="335">
        <f t="shared" si="71"/>
        <v>0</v>
      </c>
      <c r="AJ19" s="296"/>
      <c r="AK19" s="15"/>
      <c r="AL19" s="31">
        <f t="shared" si="72"/>
        <v>0</v>
      </c>
      <c r="AM19" s="337">
        <f t="shared" si="73"/>
        <v>0</v>
      </c>
      <c r="AN19" s="302"/>
      <c r="AO19" s="335">
        <f t="shared" si="35"/>
        <v>0</v>
      </c>
      <c r="AP19" s="296"/>
      <c r="AQ19" s="15"/>
      <c r="AR19" s="31">
        <f t="shared" si="74"/>
        <v>0</v>
      </c>
      <c r="AS19" s="337">
        <f t="shared" si="75"/>
        <v>0</v>
      </c>
      <c r="AT19" s="302"/>
      <c r="AU19" s="335">
        <f t="shared" si="36"/>
        <v>0</v>
      </c>
      <c r="AV19" s="296"/>
      <c r="AW19" s="15"/>
      <c r="AX19" s="31">
        <f t="shared" si="58"/>
        <v>0</v>
      </c>
      <c r="AY19" s="337">
        <f t="shared" si="59"/>
        <v>0</v>
      </c>
      <c r="AZ19" s="302"/>
      <c r="BA19" s="335">
        <f t="shared" si="37"/>
        <v>0</v>
      </c>
      <c r="BB19" s="296"/>
      <c r="BC19" s="15"/>
      <c r="BD19" s="31">
        <f t="shared" si="76"/>
        <v>0</v>
      </c>
      <c r="BE19" s="337">
        <f t="shared" si="77"/>
        <v>0</v>
      </c>
      <c r="BF19" s="302"/>
      <c r="BG19" s="335">
        <f t="shared" si="48"/>
        <v>0</v>
      </c>
      <c r="BH19" s="296"/>
      <c r="BI19" s="15"/>
      <c r="BJ19" s="31">
        <f t="shared" si="56"/>
        <v>0</v>
      </c>
      <c r="BK19" s="337">
        <f t="shared" si="57"/>
        <v>0</v>
      </c>
      <c r="BL19" s="302"/>
      <c r="BM19" s="335">
        <f t="shared" si="38"/>
        <v>0</v>
      </c>
      <c r="BN19" s="296"/>
      <c r="BO19" s="15"/>
      <c r="BP19" s="31">
        <f t="shared" si="78"/>
        <v>0</v>
      </c>
      <c r="BQ19" s="337">
        <f t="shared" si="79"/>
        <v>0</v>
      </c>
      <c r="BR19" s="302"/>
      <c r="BS19" s="335">
        <f t="shared" si="53"/>
        <v>0</v>
      </c>
      <c r="BT19" s="296"/>
      <c r="BU19" s="15"/>
      <c r="BV19" s="31">
        <f t="shared" si="80"/>
        <v>0</v>
      </c>
      <c r="BW19" s="337">
        <f t="shared" si="81"/>
        <v>0</v>
      </c>
      <c r="BX19" s="302"/>
      <c r="BY19" s="335">
        <f t="shared" si="39"/>
        <v>0</v>
      </c>
    </row>
    <row r="20" spans="2:77" x14ac:dyDescent="0.25">
      <c r="B20">
        <v>14</v>
      </c>
      <c r="C20" s="294"/>
      <c r="D20" s="33"/>
      <c r="E20" s="33"/>
      <c r="F20" s="296"/>
      <c r="G20" s="15"/>
      <c r="H20" s="31">
        <f t="shared" si="60"/>
        <v>0</v>
      </c>
      <c r="I20" s="337">
        <f t="shared" si="61"/>
        <v>0</v>
      </c>
      <c r="J20" s="302"/>
      <c r="K20" s="335">
        <f t="shared" si="1"/>
        <v>0</v>
      </c>
      <c r="L20" s="296"/>
      <c r="M20" s="15"/>
      <c r="N20" s="31">
        <f t="shared" si="62"/>
        <v>0</v>
      </c>
      <c r="O20" s="337">
        <f t="shared" si="63"/>
        <v>0</v>
      </c>
      <c r="P20" s="302"/>
      <c r="Q20" s="335">
        <f t="shared" si="4"/>
        <v>0</v>
      </c>
      <c r="R20" s="296"/>
      <c r="S20" s="15"/>
      <c r="T20" s="31">
        <f t="shared" si="64"/>
        <v>0</v>
      </c>
      <c r="U20" s="337">
        <f t="shared" si="65"/>
        <v>0</v>
      </c>
      <c r="V20" s="302"/>
      <c r="W20" s="335">
        <f t="shared" si="4"/>
        <v>0</v>
      </c>
      <c r="X20" s="296"/>
      <c r="Y20" s="15"/>
      <c r="Z20" s="31">
        <f t="shared" si="66"/>
        <v>0</v>
      </c>
      <c r="AA20" s="337">
        <f t="shared" si="67"/>
        <v>0</v>
      </c>
      <c r="AB20" s="302"/>
      <c r="AC20" s="335">
        <f t="shared" si="68"/>
        <v>0</v>
      </c>
      <c r="AD20" s="296"/>
      <c r="AE20" s="15"/>
      <c r="AF20" s="31">
        <f t="shared" si="69"/>
        <v>0</v>
      </c>
      <c r="AG20" s="337">
        <f t="shared" si="70"/>
        <v>0</v>
      </c>
      <c r="AH20" s="302"/>
      <c r="AI20" s="335">
        <f t="shared" si="71"/>
        <v>0</v>
      </c>
      <c r="AJ20" s="296"/>
      <c r="AK20" s="15"/>
      <c r="AL20" s="31">
        <f t="shared" si="72"/>
        <v>0</v>
      </c>
      <c r="AM20" s="337">
        <f t="shared" si="73"/>
        <v>0</v>
      </c>
      <c r="AN20" s="302"/>
      <c r="AO20" s="335">
        <f t="shared" si="35"/>
        <v>0</v>
      </c>
      <c r="AP20" s="296"/>
      <c r="AQ20" s="15"/>
      <c r="AR20" s="31">
        <f t="shared" si="74"/>
        <v>0</v>
      </c>
      <c r="AS20" s="337">
        <f t="shared" si="75"/>
        <v>0</v>
      </c>
      <c r="AT20" s="302"/>
      <c r="AU20" s="335">
        <f t="shared" si="36"/>
        <v>0</v>
      </c>
      <c r="AV20" s="296"/>
      <c r="AW20" s="15"/>
      <c r="AX20" s="31">
        <f t="shared" si="58"/>
        <v>0</v>
      </c>
      <c r="AY20" s="337">
        <f t="shared" si="59"/>
        <v>0</v>
      </c>
      <c r="AZ20" s="302"/>
      <c r="BA20" s="335">
        <f t="shared" si="37"/>
        <v>0</v>
      </c>
      <c r="BB20" s="296"/>
      <c r="BC20" s="15"/>
      <c r="BD20" s="31">
        <f t="shared" si="76"/>
        <v>0</v>
      </c>
      <c r="BE20" s="337">
        <f t="shared" si="77"/>
        <v>0</v>
      </c>
      <c r="BF20" s="302"/>
      <c r="BG20" s="335">
        <f t="shared" si="48"/>
        <v>0</v>
      </c>
      <c r="BH20" s="296"/>
      <c r="BI20" s="15"/>
      <c r="BJ20" s="31">
        <f t="shared" si="56"/>
        <v>0</v>
      </c>
      <c r="BK20" s="337">
        <f t="shared" si="57"/>
        <v>0</v>
      </c>
      <c r="BL20" s="302"/>
      <c r="BM20" s="335">
        <f t="shared" si="38"/>
        <v>0</v>
      </c>
      <c r="BN20" s="296"/>
      <c r="BO20" s="15"/>
      <c r="BP20" s="31">
        <f t="shared" si="78"/>
        <v>0</v>
      </c>
      <c r="BQ20" s="337">
        <f t="shared" si="79"/>
        <v>0</v>
      </c>
      <c r="BR20" s="302"/>
      <c r="BS20" s="335">
        <f t="shared" si="53"/>
        <v>0</v>
      </c>
      <c r="BT20" s="296"/>
      <c r="BU20" s="15"/>
      <c r="BV20" s="31">
        <f t="shared" si="80"/>
        <v>0</v>
      </c>
      <c r="BW20" s="337">
        <f t="shared" si="81"/>
        <v>0</v>
      </c>
      <c r="BX20" s="302"/>
      <c r="BY20" s="335">
        <f t="shared" si="39"/>
        <v>0</v>
      </c>
    </row>
    <row r="21" spans="2:77" x14ac:dyDescent="0.25">
      <c r="B21">
        <v>15</v>
      </c>
      <c r="C21" s="294"/>
      <c r="D21" s="33"/>
      <c r="E21" s="33"/>
      <c r="F21" s="296"/>
      <c r="G21" s="15"/>
      <c r="H21" s="31">
        <f t="shared" si="60"/>
        <v>0</v>
      </c>
      <c r="I21" s="337">
        <f t="shared" si="61"/>
        <v>0</v>
      </c>
      <c r="J21" s="302"/>
      <c r="K21" s="335">
        <f t="shared" si="1"/>
        <v>0</v>
      </c>
      <c r="L21" s="296"/>
      <c r="M21" s="15"/>
      <c r="N21" s="31">
        <f t="shared" si="62"/>
        <v>0</v>
      </c>
      <c r="O21" s="337">
        <f t="shared" si="63"/>
        <v>0</v>
      </c>
      <c r="P21" s="302"/>
      <c r="Q21" s="335">
        <f t="shared" si="4"/>
        <v>0</v>
      </c>
      <c r="R21" s="296"/>
      <c r="S21" s="15"/>
      <c r="T21" s="31">
        <f t="shared" si="64"/>
        <v>0</v>
      </c>
      <c r="U21" s="337">
        <f t="shared" si="65"/>
        <v>0</v>
      </c>
      <c r="V21" s="302"/>
      <c r="W21" s="335">
        <f t="shared" si="4"/>
        <v>0</v>
      </c>
      <c r="X21" s="296"/>
      <c r="Y21" s="15"/>
      <c r="Z21" s="31">
        <f t="shared" si="66"/>
        <v>0</v>
      </c>
      <c r="AA21" s="337">
        <f t="shared" si="67"/>
        <v>0</v>
      </c>
      <c r="AB21" s="302"/>
      <c r="AC21" s="335">
        <f t="shared" si="68"/>
        <v>0</v>
      </c>
      <c r="AD21" s="296"/>
      <c r="AE21" s="15"/>
      <c r="AF21" s="31">
        <f t="shared" si="69"/>
        <v>0</v>
      </c>
      <c r="AG21" s="337">
        <f t="shared" si="70"/>
        <v>0</v>
      </c>
      <c r="AH21" s="302"/>
      <c r="AI21" s="335">
        <f t="shared" si="71"/>
        <v>0</v>
      </c>
      <c r="AJ21" s="296"/>
      <c r="AK21" s="15"/>
      <c r="AL21" s="31">
        <f t="shared" si="72"/>
        <v>0</v>
      </c>
      <c r="AM21" s="337">
        <f t="shared" si="73"/>
        <v>0</v>
      </c>
      <c r="AN21" s="302"/>
      <c r="AO21" s="335">
        <f t="shared" si="35"/>
        <v>0</v>
      </c>
      <c r="AP21" s="296"/>
      <c r="AQ21" s="15"/>
      <c r="AR21" s="31">
        <f t="shared" si="74"/>
        <v>0</v>
      </c>
      <c r="AS21" s="337">
        <f t="shared" si="75"/>
        <v>0</v>
      </c>
      <c r="AT21" s="302"/>
      <c r="AU21" s="335">
        <f t="shared" si="36"/>
        <v>0</v>
      </c>
      <c r="AV21" s="296"/>
      <c r="AW21" s="15"/>
      <c r="AX21" s="31">
        <f t="shared" si="58"/>
        <v>0</v>
      </c>
      <c r="AY21" s="337">
        <f t="shared" si="59"/>
        <v>0</v>
      </c>
      <c r="AZ21" s="302"/>
      <c r="BA21" s="335">
        <f t="shared" si="37"/>
        <v>0</v>
      </c>
      <c r="BB21" s="296"/>
      <c r="BC21" s="15"/>
      <c r="BD21" s="31">
        <f t="shared" si="76"/>
        <v>0</v>
      </c>
      <c r="BE21" s="337">
        <f t="shared" si="77"/>
        <v>0</v>
      </c>
      <c r="BF21" s="302"/>
      <c r="BG21" s="335">
        <f t="shared" si="48"/>
        <v>0</v>
      </c>
      <c r="BH21" s="296"/>
      <c r="BI21" s="15"/>
      <c r="BJ21" s="31">
        <f t="shared" si="56"/>
        <v>0</v>
      </c>
      <c r="BK21" s="337">
        <f t="shared" si="57"/>
        <v>0</v>
      </c>
      <c r="BL21" s="302"/>
      <c r="BM21" s="335">
        <f t="shared" si="38"/>
        <v>0</v>
      </c>
      <c r="BN21" s="296"/>
      <c r="BO21" s="15"/>
      <c r="BP21" s="31">
        <f t="shared" si="78"/>
        <v>0</v>
      </c>
      <c r="BQ21" s="337">
        <f t="shared" si="79"/>
        <v>0</v>
      </c>
      <c r="BR21" s="302"/>
      <c r="BS21" s="335">
        <f t="shared" si="53"/>
        <v>0</v>
      </c>
      <c r="BT21" s="296"/>
      <c r="BU21" s="15"/>
      <c r="BV21" s="31">
        <f t="shared" si="80"/>
        <v>0</v>
      </c>
      <c r="BW21" s="337">
        <f t="shared" si="81"/>
        <v>0</v>
      </c>
      <c r="BX21" s="302"/>
      <c r="BY21" s="335">
        <f t="shared" si="39"/>
        <v>0</v>
      </c>
    </row>
    <row r="22" spans="2:77" x14ac:dyDescent="0.25">
      <c r="B22">
        <v>16</v>
      </c>
      <c r="C22" s="294"/>
      <c r="D22" s="33"/>
      <c r="E22" s="33"/>
      <c r="F22" s="296"/>
      <c r="G22" s="15"/>
      <c r="H22" s="31">
        <f t="shared" si="60"/>
        <v>0</v>
      </c>
      <c r="I22" s="337">
        <f t="shared" si="61"/>
        <v>0</v>
      </c>
      <c r="J22" s="302"/>
      <c r="K22" s="335">
        <f t="shared" si="1"/>
        <v>0</v>
      </c>
      <c r="L22" s="296"/>
      <c r="M22" s="15"/>
      <c r="N22" s="31">
        <f t="shared" si="62"/>
        <v>0</v>
      </c>
      <c r="O22" s="337">
        <f t="shared" si="63"/>
        <v>0</v>
      </c>
      <c r="P22" s="302"/>
      <c r="Q22" s="335">
        <f t="shared" si="4"/>
        <v>0</v>
      </c>
      <c r="R22" s="296"/>
      <c r="S22" s="15"/>
      <c r="T22" s="31">
        <f t="shared" si="64"/>
        <v>0</v>
      </c>
      <c r="U22" s="337">
        <f t="shared" si="65"/>
        <v>0</v>
      </c>
      <c r="V22" s="302"/>
      <c r="W22" s="335">
        <f t="shared" si="4"/>
        <v>0</v>
      </c>
      <c r="X22" s="296"/>
      <c r="Y22" s="15"/>
      <c r="Z22" s="31">
        <f t="shared" si="66"/>
        <v>0</v>
      </c>
      <c r="AA22" s="337">
        <f t="shared" si="67"/>
        <v>0</v>
      </c>
      <c r="AB22" s="302"/>
      <c r="AC22" s="335">
        <f t="shared" si="68"/>
        <v>0</v>
      </c>
      <c r="AD22" s="296"/>
      <c r="AE22" s="15"/>
      <c r="AF22" s="31">
        <f t="shared" si="69"/>
        <v>0</v>
      </c>
      <c r="AG22" s="337">
        <f t="shared" si="70"/>
        <v>0</v>
      </c>
      <c r="AH22" s="302"/>
      <c r="AI22" s="335">
        <f t="shared" si="71"/>
        <v>0</v>
      </c>
      <c r="AJ22" s="296"/>
      <c r="AK22" s="15"/>
      <c r="AL22" s="31">
        <f t="shared" si="72"/>
        <v>0</v>
      </c>
      <c r="AM22" s="337">
        <f t="shared" si="73"/>
        <v>0</v>
      </c>
      <c r="AN22" s="302"/>
      <c r="AO22" s="335">
        <f t="shared" si="35"/>
        <v>0</v>
      </c>
      <c r="AP22" s="296"/>
      <c r="AQ22" s="15"/>
      <c r="AR22" s="31">
        <f t="shared" si="74"/>
        <v>0</v>
      </c>
      <c r="AS22" s="337">
        <f t="shared" si="75"/>
        <v>0</v>
      </c>
      <c r="AT22" s="302"/>
      <c r="AU22" s="335">
        <f t="shared" si="36"/>
        <v>0</v>
      </c>
      <c r="AV22" s="296"/>
      <c r="AW22" s="15"/>
      <c r="AX22" s="31">
        <f t="shared" si="58"/>
        <v>0</v>
      </c>
      <c r="AY22" s="337">
        <f t="shared" si="59"/>
        <v>0</v>
      </c>
      <c r="AZ22" s="302"/>
      <c r="BA22" s="335">
        <f t="shared" si="37"/>
        <v>0</v>
      </c>
      <c r="BB22" s="296"/>
      <c r="BC22" s="15"/>
      <c r="BD22" s="31">
        <f t="shared" si="76"/>
        <v>0</v>
      </c>
      <c r="BE22" s="337">
        <f t="shared" si="77"/>
        <v>0</v>
      </c>
      <c r="BF22" s="302"/>
      <c r="BG22" s="335">
        <f t="shared" si="48"/>
        <v>0</v>
      </c>
      <c r="BH22" s="296"/>
      <c r="BI22" s="15"/>
      <c r="BJ22" s="31">
        <f t="shared" si="56"/>
        <v>0</v>
      </c>
      <c r="BK22" s="337">
        <f t="shared" si="57"/>
        <v>0</v>
      </c>
      <c r="BL22" s="302"/>
      <c r="BM22" s="335">
        <f t="shared" si="38"/>
        <v>0</v>
      </c>
      <c r="BN22" s="296"/>
      <c r="BO22" s="15"/>
      <c r="BP22" s="31">
        <f t="shared" si="78"/>
        <v>0</v>
      </c>
      <c r="BQ22" s="337">
        <f t="shared" si="79"/>
        <v>0</v>
      </c>
      <c r="BR22" s="302"/>
      <c r="BS22" s="335">
        <f t="shared" si="53"/>
        <v>0</v>
      </c>
      <c r="BT22" s="296"/>
      <c r="BU22" s="15"/>
      <c r="BV22" s="31">
        <f t="shared" si="80"/>
        <v>0</v>
      </c>
      <c r="BW22" s="337">
        <f t="shared" si="81"/>
        <v>0</v>
      </c>
      <c r="BX22" s="302"/>
      <c r="BY22" s="335">
        <f t="shared" si="39"/>
        <v>0</v>
      </c>
    </row>
    <row r="23" spans="2:77" x14ac:dyDescent="0.25">
      <c r="B23">
        <v>17</v>
      </c>
      <c r="C23" s="294"/>
      <c r="D23" s="33"/>
      <c r="E23" s="33"/>
      <c r="F23" s="296"/>
      <c r="G23" s="15"/>
      <c r="H23" s="31">
        <f t="shared" si="60"/>
        <v>0</v>
      </c>
      <c r="I23" s="337">
        <f t="shared" si="61"/>
        <v>0</v>
      </c>
      <c r="J23" s="302"/>
      <c r="K23" s="335">
        <f t="shared" si="1"/>
        <v>0</v>
      </c>
      <c r="L23" s="296"/>
      <c r="M23" s="15"/>
      <c r="N23" s="31">
        <f t="shared" si="62"/>
        <v>0</v>
      </c>
      <c r="O23" s="337">
        <f t="shared" si="63"/>
        <v>0</v>
      </c>
      <c r="P23" s="302"/>
      <c r="Q23" s="335">
        <f t="shared" si="4"/>
        <v>0</v>
      </c>
      <c r="R23" s="296"/>
      <c r="S23" s="15"/>
      <c r="T23" s="31">
        <f t="shared" si="64"/>
        <v>0</v>
      </c>
      <c r="U23" s="337">
        <f t="shared" si="65"/>
        <v>0</v>
      </c>
      <c r="V23" s="302"/>
      <c r="W23" s="335">
        <f t="shared" si="4"/>
        <v>0</v>
      </c>
      <c r="X23" s="296"/>
      <c r="Y23" s="15"/>
      <c r="Z23" s="31">
        <f t="shared" si="66"/>
        <v>0</v>
      </c>
      <c r="AA23" s="337">
        <f t="shared" si="67"/>
        <v>0</v>
      </c>
      <c r="AB23" s="302"/>
      <c r="AC23" s="335">
        <f t="shared" si="68"/>
        <v>0</v>
      </c>
      <c r="AD23" s="296"/>
      <c r="AE23" s="15"/>
      <c r="AF23" s="31">
        <f t="shared" si="69"/>
        <v>0</v>
      </c>
      <c r="AG23" s="337">
        <f t="shared" si="70"/>
        <v>0</v>
      </c>
      <c r="AH23" s="302"/>
      <c r="AI23" s="335">
        <f t="shared" si="71"/>
        <v>0</v>
      </c>
      <c r="AJ23" s="296"/>
      <c r="AK23" s="15"/>
      <c r="AL23" s="31">
        <f t="shared" si="72"/>
        <v>0</v>
      </c>
      <c r="AM23" s="337">
        <f t="shared" si="73"/>
        <v>0</v>
      </c>
      <c r="AN23" s="302"/>
      <c r="AO23" s="335">
        <f t="shared" si="35"/>
        <v>0</v>
      </c>
      <c r="AP23" s="296"/>
      <c r="AQ23" s="15"/>
      <c r="AR23" s="31">
        <f t="shared" si="74"/>
        <v>0</v>
      </c>
      <c r="AS23" s="337">
        <f t="shared" si="75"/>
        <v>0</v>
      </c>
      <c r="AT23" s="302"/>
      <c r="AU23" s="335">
        <f t="shared" si="36"/>
        <v>0</v>
      </c>
      <c r="AV23" s="296"/>
      <c r="AW23" s="15"/>
      <c r="AX23" s="31">
        <f t="shared" si="58"/>
        <v>0</v>
      </c>
      <c r="AY23" s="337">
        <f t="shared" si="59"/>
        <v>0</v>
      </c>
      <c r="AZ23" s="302"/>
      <c r="BA23" s="335">
        <f t="shared" si="37"/>
        <v>0</v>
      </c>
      <c r="BB23" s="296"/>
      <c r="BC23" s="15"/>
      <c r="BD23" s="31">
        <f t="shared" si="76"/>
        <v>0</v>
      </c>
      <c r="BE23" s="337">
        <f t="shared" si="77"/>
        <v>0</v>
      </c>
      <c r="BF23" s="302"/>
      <c r="BG23" s="335">
        <f t="shared" si="48"/>
        <v>0</v>
      </c>
      <c r="BH23" s="296"/>
      <c r="BI23" s="15"/>
      <c r="BJ23" s="31">
        <f t="shared" si="56"/>
        <v>0</v>
      </c>
      <c r="BK23" s="337">
        <f t="shared" si="57"/>
        <v>0</v>
      </c>
      <c r="BL23" s="302"/>
      <c r="BM23" s="335">
        <f t="shared" si="38"/>
        <v>0</v>
      </c>
      <c r="BN23" s="296"/>
      <c r="BO23" s="15"/>
      <c r="BP23" s="31">
        <f t="shared" si="78"/>
        <v>0</v>
      </c>
      <c r="BQ23" s="337">
        <f t="shared" si="79"/>
        <v>0</v>
      </c>
      <c r="BR23" s="302"/>
      <c r="BS23" s="335">
        <f t="shared" si="53"/>
        <v>0</v>
      </c>
      <c r="BT23" s="296"/>
      <c r="BU23" s="15"/>
      <c r="BV23" s="31">
        <f t="shared" si="80"/>
        <v>0</v>
      </c>
      <c r="BW23" s="337">
        <f t="shared" si="81"/>
        <v>0</v>
      </c>
      <c r="BX23" s="302"/>
      <c r="BY23" s="335">
        <f t="shared" si="39"/>
        <v>0</v>
      </c>
    </row>
    <row r="24" spans="2:77" x14ac:dyDescent="0.25">
      <c r="B24">
        <v>18</v>
      </c>
      <c r="C24" s="294"/>
      <c r="D24" s="33"/>
      <c r="E24" s="33"/>
      <c r="F24" s="14"/>
      <c r="G24" s="15"/>
      <c r="H24" s="31">
        <f t="shared" si="60"/>
        <v>0</v>
      </c>
      <c r="I24" s="337">
        <f t="shared" si="61"/>
        <v>0</v>
      </c>
      <c r="J24" s="302"/>
      <c r="K24" s="335">
        <f t="shared" si="1"/>
        <v>0</v>
      </c>
      <c r="L24" s="296"/>
      <c r="M24" s="15"/>
      <c r="N24" s="31">
        <f t="shared" si="62"/>
        <v>0</v>
      </c>
      <c r="O24" s="337">
        <f t="shared" si="63"/>
        <v>0</v>
      </c>
      <c r="P24" s="302"/>
      <c r="Q24" s="335">
        <f t="shared" si="4"/>
        <v>0</v>
      </c>
      <c r="R24" s="296"/>
      <c r="S24" s="15"/>
      <c r="T24" s="31">
        <f t="shared" si="64"/>
        <v>0</v>
      </c>
      <c r="U24" s="337">
        <f t="shared" si="65"/>
        <v>0</v>
      </c>
      <c r="V24" s="302"/>
      <c r="W24" s="335">
        <f t="shared" si="4"/>
        <v>0</v>
      </c>
      <c r="X24" s="296"/>
      <c r="Y24" s="15"/>
      <c r="Z24" s="31">
        <f t="shared" si="66"/>
        <v>0</v>
      </c>
      <c r="AA24" s="337">
        <f t="shared" si="67"/>
        <v>0</v>
      </c>
      <c r="AB24" s="302"/>
      <c r="AC24" s="335">
        <f t="shared" si="68"/>
        <v>0</v>
      </c>
      <c r="AD24" s="296"/>
      <c r="AE24" s="15"/>
      <c r="AF24" s="31">
        <f t="shared" si="69"/>
        <v>0</v>
      </c>
      <c r="AG24" s="337">
        <f t="shared" si="70"/>
        <v>0</v>
      </c>
      <c r="AH24" s="302"/>
      <c r="AI24" s="335">
        <f t="shared" si="71"/>
        <v>0</v>
      </c>
      <c r="AJ24" s="296"/>
      <c r="AK24" s="15"/>
      <c r="AL24" s="31">
        <f t="shared" si="72"/>
        <v>0</v>
      </c>
      <c r="AM24" s="337">
        <f t="shared" si="73"/>
        <v>0</v>
      </c>
      <c r="AN24" s="302"/>
      <c r="AO24" s="335">
        <f t="shared" si="35"/>
        <v>0</v>
      </c>
      <c r="AP24" s="296"/>
      <c r="AQ24" s="15"/>
      <c r="AR24" s="31">
        <f t="shared" si="74"/>
        <v>0</v>
      </c>
      <c r="AS24" s="337">
        <f t="shared" si="75"/>
        <v>0</v>
      </c>
      <c r="AT24" s="302"/>
      <c r="AU24" s="335">
        <f t="shared" si="36"/>
        <v>0</v>
      </c>
      <c r="AV24" s="296"/>
      <c r="AW24" s="15"/>
      <c r="AX24" s="31">
        <f t="shared" si="58"/>
        <v>0</v>
      </c>
      <c r="AY24" s="337">
        <f t="shared" si="59"/>
        <v>0</v>
      </c>
      <c r="AZ24" s="302"/>
      <c r="BA24" s="335">
        <f t="shared" si="37"/>
        <v>0</v>
      </c>
      <c r="BB24" s="296"/>
      <c r="BC24" s="15"/>
      <c r="BD24" s="31">
        <f t="shared" si="76"/>
        <v>0</v>
      </c>
      <c r="BE24" s="337">
        <f t="shared" si="77"/>
        <v>0</v>
      </c>
      <c r="BF24" s="302"/>
      <c r="BG24" s="335">
        <f t="shared" si="48"/>
        <v>0</v>
      </c>
      <c r="BH24" s="296"/>
      <c r="BI24" s="15"/>
      <c r="BJ24" s="31">
        <f t="shared" si="56"/>
        <v>0</v>
      </c>
      <c r="BK24" s="337">
        <f t="shared" si="57"/>
        <v>0</v>
      </c>
      <c r="BL24" s="302"/>
      <c r="BM24" s="335">
        <f t="shared" si="38"/>
        <v>0</v>
      </c>
      <c r="BN24" s="296"/>
      <c r="BO24" s="15"/>
      <c r="BP24" s="31">
        <f t="shared" si="78"/>
        <v>0</v>
      </c>
      <c r="BQ24" s="337">
        <f t="shared" si="79"/>
        <v>0</v>
      </c>
      <c r="BR24" s="302"/>
      <c r="BS24" s="335">
        <f t="shared" si="53"/>
        <v>0</v>
      </c>
      <c r="BT24" s="296"/>
      <c r="BU24" s="15"/>
      <c r="BV24" s="31">
        <f t="shared" si="80"/>
        <v>0</v>
      </c>
      <c r="BW24" s="337">
        <f t="shared" si="81"/>
        <v>0</v>
      </c>
      <c r="BX24" s="302"/>
      <c r="BY24" s="335">
        <f t="shared" si="39"/>
        <v>0</v>
      </c>
    </row>
    <row r="25" spans="2:77" x14ac:dyDescent="0.25">
      <c r="B25">
        <v>19</v>
      </c>
      <c r="C25" s="294"/>
      <c r="D25" s="33"/>
      <c r="E25" s="33"/>
      <c r="F25" s="14"/>
      <c r="G25" s="15"/>
      <c r="H25" s="31">
        <f t="shared" si="60"/>
        <v>0</v>
      </c>
      <c r="I25" s="337">
        <f t="shared" si="61"/>
        <v>0</v>
      </c>
      <c r="J25" s="302"/>
      <c r="K25" s="335">
        <f t="shared" si="1"/>
        <v>0</v>
      </c>
      <c r="L25" s="296"/>
      <c r="M25" s="15"/>
      <c r="N25" s="31">
        <f t="shared" si="62"/>
        <v>0</v>
      </c>
      <c r="O25" s="337">
        <f t="shared" si="63"/>
        <v>0</v>
      </c>
      <c r="P25" s="302"/>
      <c r="Q25" s="335">
        <f t="shared" si="4"/>
        <v>0</v>
      </c>
      <c r="R25" s="296"/>
      <c r="S25" s="15"/>
      <c r="T25" s="31">
        <f t="shared" si="64"/>
        <v>0</v>
      </c>
      <c r="U25" s="337">
        <f t="shared" si="65"/>
        <v>0</v>
      </c>
      <c r="V25" s="302"/>
      <c r="W25" s="335">
        <f t="shared" si="4"/>
        <v>0</v>
      </c>
      <c r="X25" s="296"/>
      <c r="Y25" s="15"/>
      <c r="Z25" s="31">
        <f t="shared" si="66"/>
        <v>0</v>
      </c>
      <c r="AA25" s="337">
        <f t="shared" si="67"/>
        <v>0</v>
      </c>
      <c r="AB25" s="302"/>
      <c r="AC25" s="335">
        <f t="shared" si="68"/>
        <v>0</v>
      </c>
      <c r="AD25" s="296"/>
      <c r="AE25" s="15"/>
      <c r="AF25" s="31">
        <f t="shared" si="69"/>
        <v>0</v>
      </c>
      <c r="AG25" s="337">
        <f t="shared" si="70"/>
        <v>0</v>
      </c>
      <c r="AH25" s="302"/>
      <c r="AI25" s="335">
        <f t="shared" si="71"/>
        <v>0</v>
      </c>
      <c r="AJ25" s="296"/>
      <c r="AK25" s="15"/>
      <c r="AL25" s="31">
        <f t="shared" si="72"/>
        <v>0</v>
      </c>
      <c r="AM25" s="337">
        <f t="shared" si="73"/>
        <v>0</v>
      </c>
      <c r="AN25" s="302"/>
      <c r="AO25" s="335">
        <f t="shared" si="35"/>
        <v>0</v>
      </c>
      <c r="AP25" s="296"/>
      <c r="AQ25" s="15"/>
      <c r="AR25" s="31">
        <f t="shared" si="74"/>
        <v>0</v>
      </c>
      <c r="AS25" s="337">
        <f t="shared" si="75"/>
        <v>0</v>
      </c>
      <c r="AT25" s="302"/>
      <c r="AU25" s="335">
        <f t="shared" si="36"/>
        <v>0</v>
      </c>
      <c r="AV25" s="296"/>
      <c r="AW25" s="15"/>
      <c r="AX25" s="31">
        <f t="shared" si="58"/>
        <v>0</v>
      </c>
      <c r="AY25" s="337">
        <f t="shared" si="59"/>
        <v>0</v>
      </c>
      <c r="AZ25" s="302"/>
      <c r="BA25" s="335">
        <f t="shared" si="37"/>
        <v>0</v>
      </c>
      <c r="BB25" s="296"/>
      <c r="BC25" s="15"/>
      <c r="BD25" s="31">
        <f t="shared" si="76"/>
        <v>0</v>
      </c>
      <c r="BE25" s="337">
        <f t="shared" si="77"/>
        <v>0</v>
      </c>
      <c r="BF25" s="302"/>
      <c r="BG25" s="335">
        <f t="shared" si="48"/>
        <v>0</v>
      </c>
      <c r="BH25" s="296"/>
      <c r="BI25" s="15"/>
      <c r="BJ25" s="31">
        <f t="shared" si="56"/>
        <v>0</v>
      </c>
      <c r="BK25" s="337">
        <f t="shared" si="57"/>
        <v>0</v>
      </c>
      <c r="BL25" s="302"/>
      <c r="BM25" s="335">
        <f t="shared" si="38"/>
        <v>0</v>
      </c>
      <c r="BN25" s="296"/>
      <c r="BO25" s="15"/>
      <c r="BP25" s="31">
        <f t="shared" si="78"/>
        <v>0</v>
      </c>
      <c r="BQ25" s="337">
        <f t="shared" si="79"/>
        <v>0</v>
      </c>
      <c r="BR25" s="302"/>
      <c r="BS25" s="335">
        <f t="shared" si="53"/>
        <v>0</v>
      </c>
      <c r="BT25" s="296"/>
      <c r="BU25" s="15"/>
      <c r="BV25" s="31">
        <f t="shared" si="80"/>
        <v>0</v>
      </c>
      <c r="BW25" s="337">
        <f t="shared" si="81"/>
        <v>0</v>
      </c>
      <c r="BX25" s="302"/>
      <c r="BY25" s="335">
        <f t="shared" si="39"/>
        <v>0</v>
      </c>
    </row>
    <row r="26" spans="2:77" x14ac:dyDescent="0.25">
      <c r="B26">
        <v>20</v>
      </c>
      <c r="C26" s="294"/>
      <c r="D26" s="33"/>
      <c r="E26" s="33"/>
      <c r="F26" s="14"/>
      <c r="G26" s="15"/>
      <c r="H26" s="31">
        <f t="shared" si="60"/>
        <v>0</v>
      </c>
      <c r="I26" s="337">
        <f t="shared" si="61"/>
        <v>0</v>
      </c>
      <c r="J26" s="302"/>
      <c r="K26" s="335">
        <f t="shared" si="1"/>
        <v>0</v>
      </c>
      <c r="L26" s="296"/>
      <c r="M26" s="15"/>
      <c r="N26" s="31">
        <f t="shared" si="62"/>
        <v>0</v>
      </c>
      <c r="O26" s="337">
        <f t="shared" si="63"/>
        <v>0</v>
      </c>
      <c r="P26" s="302"/>
      <c r="Q26" s="335">
        <f t="shared" si="4"/>
        <v>0</v>
      </c>
      <c r="R26" s="296"/>
      <c r="S26" s="15"/>
      <c r="T26" s="31">
        <f t="shared" si="64"/>
        <v>0</v>
      </c>
      <c r="U26" s="337">
        <f t="shared" si="65"/>
        <v>0</v>
      </c>
      <c r="V26" s="302"/>
      <c r="W26" s="335">
        <f t="shared" si="4"/>
        <v>0</v>
      </c>
      <c r="X26" s="296"/>
      <c r="Y26" s="15"/>
      <c r="Z26" s="31">
        <f t="shared" si="66"/>
        <v>0</v>
      </c>
      <c r="AA26" s="337">
        <f t="shared" si="67"/>
        <v>0</v>
      </c>
      <c r="AB26" s="302"/>
      <c r="AC26" s="335">
        <f t="shared" si="68"/>
        <v>0</v>
      </c>
      <c r="AD26" s="296"/>
      <c r="AE26" s="15"/>
      <c r="AF26" s="31">
        <f t="shared" si="69"/>
        <v>0</v>
      </c>
      <c r="AG26" s="337">
        <f t="shared" si="70"/>
        <v>0</v>
      </c>
      <c r="AH26" s="302"/>
      <c r="AI26" s="335">
        <f t="shared" si="71"/>
        <v>0</v>
      </c>
      <c r="AJ26" s="296"/>
      <c r="AK26" s="15"/>
      <c r="AL26" s="31">
        <f t="shared" si="72"/>
        <v>0</v>
      </c>
      <c r="AM26" s="337">
        <f t="shared" si="73"/>
        <v>0</v>
      </c>
      <c r="AN26" s="302"/>
      <c r="AO26" s="335">
        <f t="shared" si="35"/>
        <v>0</v>
      </c>
      <c r="AP26" s="296"/>
      <c r="AQ26" s="15"/>
      <c r="AR26" s="31">
        <f t="shared" si="74"/>
        <v>0</v>
      </c>
      <c r="AS26" s="337">
        <f t="shared" si="75"/>
        <v>0</v>
      </c>
      <c r="AT26" s="302"/>
      <c r="AU26" s="335">
        <f t="shared" si="36"/>
        <v>0</v>
      </c>
      <c r="AV26" s="296"/>
      <c r="AW26" s="15"/>
      <c r="AX26" s="31">
        <f t="shared" si="58"/>
        <v>0</v>
      </c>
      <c r="AY26" s="337">
        <f t="shared" si="59"/>
        <v>0</v>
      </c>
      <c r="AZ26" s="302"/>
      <c r="BA26" s="335">
        <f t="shared" si="37"/>
        <v>0</v>
      </c>
      <c r="BB26" s="296"/>
      <c r="BC26" s="15"/>
      <c r="BD26" s="31">
        <f t="shared" si="76"/>
        <v>0</v>
      </c>
      <c r="BE26" s="337">
        <f t="shared" si="77"/>
        <v>0</v>
      </c>
      <c r="BF26" s="302"/>
      <c r="BG26" s="335">
        <f t="shared" si="48"/>
        <v>0</v>
      </c>
      <c r="BH26" s="296"/>
      <c r="BI26" s="15"/>
      <c r="BJ26" s="31">
        <f t="shared" si="56"/>
        <v>0</v>
      </c>
      <c r="BK26" s="337">
        <f t="shared" si="57"/>
        <v>0</v>
      </c>
      <c r="BL26" s="302"/>
      <c r="BM26" s="335">
        <f t="shared" si="38"/>
        <v>0</v>
      </c>
      <c r="BN26" s="296"/>
      <c r="BO26" s="15"/>
      <c r="BP26" s="31">
        <f t="shared" si="78"/>
        <v>0</v>
      </c>
      <c r="BQ26" s="337">
        <f t="shared" si="79"/>
        <v>0</v>
      </c>
      <c r="BR26" s="302"/>
      <c r="BS26" s="335">
        <f t="shared" si="53"/>
        <v>0</v>
      </c>
      <c r="BT26" s="296"/>
      <c r="BU26" s="15"/>
      <c r="BV26" s="31">
        <f t="shared" si="80"/>
        <v>0</v>
      </c>
      <c r="BW26" s="337">
        <f t="shared" si="81"/>
        <v>0</v>
      </c>
      <c r="BX26" s="302"/>
      <c r="BY26" s="335">
        <f t="shared" si="39"/>
        <v>0</v>
      </c>
    </row>
    <row r="27" spans="2:77" x14ac:dyDescent="0.25">
      <c r="B27">
        <v>21</v>
      </c>
      <c r="C27" s="294"/>
      <c r="D27" s="33"/>
      <c r="E27" s="33"/>
      <c r="F27" s="14"/>
      <c r="G27" s="15"/>
      <c r="H27" s="31">
        <f t="shared" si="60"/>
        <v>0</v>
      </c>
      <c r="I27" s="337">
        <f t="shared" si="61"/>
        <v>0</v>
      </c>
      <c r="J27" s="302"/>
      <c r="K27" s="335">
        <f t="shared" si="1"/>
        <v>0</v>
      </c>
      <c r="L27" s="296"/>
      <c r="M27" s="15"/>
      <c r="N27" s="31">
        <f t="shared" si="62"/>
        <v>0</v>
      </c>
      <c r="O27" s="337">
        <f t="shared" si="63"/>
        <v>0</v>
      </c>
      <c r="P27" s="302"/>
      <c r="Q27" s="335">
        <f t="shared" si="4"/>
        <v>0</v>
      </c>
      <c r="R27" s="296"/>
      <c r="S27" s="15"/>
      <c r="T27" s="31">
        <f t="shared" si="64"/>
        <v>0</v>
      </c>
      <c r="U27" s="337">
        <f t="shared" si="65"/>
        <v>0</v>
      </c>
      <c r="V27" s="302"/>
      <c r="W27" s="335">
        <f t="shared" si="4"/>
        <v>0</v>
      </c>
      <c r="X27" s="296"/>
      <c r="Y27" s="15"/>
      <c r="Z27" s="31">
        <f t="shared" si="66"/>
        <v>0</v>
      </c>
      <c r="AA27" s="337">
        <f t="shared" si="67"/>
        <v>0</v>
      </c>
      <c r="AB27" s="302"/>
      <c r="AC27" s="335">
        <f t="shared" si="68"/>
        <v>0</v>
      </c>
      <c r="AD27" s="296"/>
      <c r="AE27" s="15"/>
      <c r="AF27" s="31">
        <f t="shared" si="69"/>
        <v>0</v>
      </c>
      <c r="AG27" s="337">
        <f t="shared" si="70"/>
        <v>0</v>
      </c>
      <c r="AH27" s="302"/>
      <c r="AI27" s="335">
        <f t="shared" si="71"/>
        <v>0</v>
      </c>
      <c r="AJ27" s="296"/>
      <c r="AK27" s="15"/>
      <c r="AL27" s="31">
        <f t="shared" si="72"/>
        <v>0</v>
      </c>
      <c r="AM27" s="337">
        <f t="shared" si="73"/>
        <v>0</v>
      </c>
      <c r="AN27" s="302"/>
      <c r="AO27" s="335">
        <f t="shared" si="35"/>
        <v>0</v>
      </c>
      <c r="AP27" s="296"/>
      <c r="AQ27" s="15"/>
      <c r="AR27" s="31">
        <f t="shared" si="74"/>
        <v>0</v>
      </c>
      <c r="AS27" s="337">
        <f t="shared" si="75"/>
        <v>0</v>
      </c>
      <c r="AT27" s="302"/>
      <c r="AU27" s="335">
        <f t="shared" si="36"/>
        <v>0</v>
      </c>
      <c r="AV27" s="296"/>
      <c r="AW27" s="15"/>
      <c r="AX27" s="31">
        <f t="shared" si="58"/>
        <v>0</v>
      </c>
      <c r="AY27" s="337">
        <f t="shared" si="59"/>
        <v>0</v>
      </c>
      <c r="AZ27" s="302"/>
      <c r="BA27" s="335">
        <f t="shared" si="37"/>
        <v>0</v>
      </c>
      <c r="BB27" s="296"/>
      <c r="BC27" s="15"/>
      <c r="BD27" s="31">
        <f t="shared" si="76"/>
        <v>0</v>
      </c>
      <c r="BE27" s="337">
        <f t="shared" si="77"/>
        <v>0</v>
      </c>
      <c r="BF27" s="302"/>
      <c r="BG27" s="335">
        <f t="shared" si="48"/>
        <v>0</v>
      </c>
      <c r="BH27" s="296"/>
      <c r="BI27" s="15"/>
      <c r="BJ27" s="31">
        <f t="shared" si="56"/>
        <v>0</v>
      </c>
      <c r="BK27" s="337">
        <f t="shared" si="57"/>
        <v>0</v>
      </c>
      <c r="BL27" s="302"/>
      <c r="BM27" s="335">
        <f t="shared" si="38"/>
        <v>0</v>
      </c>
      <c r="BN27" s="296"/>
      <c r="BO27" s="15"/>
      <c r="BP27" s="31">
        <f t="shared" si="78"/>
        <v>0</v>
      </c>
      <c r="BQ27" s="337">
        <f t="shared" si="79"/>
        <v>0</v>
      </c>
      <c r="BR27" s="302"/>
      <c r="BS27" s="335">
        <f t="shared" si="53"/>
        <v>0</v>
      </c>
      <c r="BT27" s="296"/>
      <c r="BU27" s="15"/>
      <c r="BV27" s="31">
        <f t="shared" si="80"/>
        <v>0</v>
      </c>
      <c r="BW27" s="337">
        <f t="shared" si="81"/>
        <v>0</v>
      </c>
      <c r="BX27" s="302"/>
      <c r="BY27" s="335">
        <f t="shared" si="39"/>
        <v>0</v>
      </c>
    </row>
    <row r="28" spans="2:77" x14ac:dyDescent="0.25">
      <c r="B28">
        <v>22</v>
      </c>
      <c r="C28" s="33"/>
      <c r="D28" s="33"/>
      <c r="E28" s="33"/>
      <c r="F28" s="14"/>
      <c r="G28" s="15"/>
      <c r="H28" s="31">
        <f t="shared" si="60"/>
        <v>0</v>
      </c>
      <c r="I28" s="337">
        <f t="shared" si="61"/>
        <v>0</v>
      </c>
      <c r="J28" s="15"/>
      <c r="K28" s="335">
        <f t="shared" si="1"/>
        <v>0</v>
      </c>
      <c r="L28" s="296"/>
      <c r="M28" s="15"/>
      <c r="N28" s="31">
        <f t="shared" si="62"/>
        <v>0</v>
      </c>
      <c r="O28" s="337">
        <f t="shared" si="63"/>
        <v>0</v>
      </c>
      <c r="P28" s="15"/>
      <c r="Q28" s="335">
        <f t="shared" si="4"/>
        <v>0</v>
      </c>
      <c r="R28" s="296"/>
      <c r="S28" s="15"/>
      <c r="T28" s="31">
        <f t="shared" si="64"/>
        <v>0</v>
      </c>
      <c r="U28" s="337">
        <f t="shared" si="65"/>
        <v>0</v>
      </c>
      <c r="V28" s="15"/>
      <c r="W28" s="335">
        <f t="shared" si="4"/>
        <v>0</v>
      </c>
      <c r="X28" s="296"/>
      <c r="Y28" s="15"/>
      <c r="Z28" s="31">
        <f t="shared" si="66"/>
        <v>0</v>
      </c>
      <c r="AA28" s="337">
        <f t="shared" si="67"/>
        <v>0</v>
      </c>
      <c r="AB28" s="15"/>
      <c r="AC28" s="335">
        <f t="shared" si="68"/>
        <v>0</v>
      </c>
      <c r="AD28" s="296"/>
      <c r="AE28" s="15"/>
      <c r="AF28" s="31">
        <f t="shared" si="69"/>
        <v>0</v>
      </c>
      <c r="AG28" s="337">
        <f t="shared" si="70"/>
        <v>0</v>
      </c>
      <c r="AH28" s="15"/>
      <c r="AI28" s="335">
        <f t="shared" si="71"/>
        <v>0</v>
      </c>
      <c r="AJ28" s="296"/>
      <c r="AK28" s="15"/>
      <c r="AL28" s="31">
        <f t="shared" si="72"/>
        <v>0</v>
      </c>
      <c r="AM28" s="337">
        <f t="shared" si="73"/>
        <v>0</v>
      </c>
      <c r="AN28" s="15"/>
      <c r="AO28" s="335">
        <f t="shared" si="35"/>
        <v>0</v>
      </c>
      <c r="AP28" s="296"/>
      <c r="AQ28" s="15"/>
      <c r="AR28" s="31">
        <f t="shared" si="74"/>
        <v>0</v>
      </c>
      <c r="AS28" s="337">
        <f t="shared" si="75"/>
        <v>0</v>
      </c>
      <c r="AT28" s="15"/>
      <c r="AU28" s="335">
        <f t="shared" si="36"/>
        <v>0</v>
      </c>
      <c r="AV28" s="296"/>
      <c r="AW28" s="15"/>
      <c r="AX28" s="31">
        <f t="shared" si="58"/>
        <v>0</v>
      </c>
      <c r="AY28" s="337">
        <f t="shared" si="59"/>
        <v>0</v>
      </c>
      <c r="AZ28" s="15"/>
      <c r="BA28" s="335">
        <f t="shared" si="37"/>
        <v>0</v>
      </c>
      <c r="BB28" s="296"/>
      <c r="BC28" s="15"/>
      <c r="BD28" s="31">
        <f t="shared" si="76"/>
        <v>0</v>
      </c>
      <c r="BE28" s="337">
        <f t="shared" si="77"/>
        <v>0</v>
      </c>
      <c r="BF28" s="15"/>
      <c r="BG28" s="335">
        <f t="shared" si="48"/>
        <v>0</v>
      </c>
      <c r="BH28" s="296"/>
      <c r="BI28" s="15"/>
      <c r="BJ28" s="31">
        <f t="shared" si="56"/>
        <v>0</v>
      </c>
      <c r="BK28" s="337">
        <f t="shared" si="57"/>
        <v>0</v>
      </c>
      <c r="BL28" s="15"/>
      <c r="BM28" s="335">
        <f t="shared" si="38"/>
        <v>0</v>
      </c>
      <c r="BN28" s="296"/>
      <c r="BO28" s="15"/>
      <c r="BP28" s="31">
        <f t="shared" si="78"/>
        <v>0</v>
      </c>
      <c r="BQ28" s="337">
        <f t="shared" si="79"/>
        <v>0</v>
      </c>
      <c r="BR28" s="15"/>
      <c r="BS28" s="335">
        <f t="shared" si="53"/>
        <v>0</v>
      </c>
      <c r="BT28" s="296"/>
      <c r="BU28" s="15"/>
      <c r="BV28" s="31">
        <f t="shared" si="80"/>
        <v>0</v>
      </c>
      <c r="BW28" s="337">
        <f t="shared" si="81"/>
        <v>0</v>
      </c>
      <c r="BX28" s="15"/>
      <c r="BY28" s="335">
        <f t="shared" si="39"/>
        <v>0</v>
      </c>
    </row>
    <row r="29" spans="2:77" x14ac:dyDescent="0.25">
      <c r="B29">
        <v>24</v>
      </c>
      <c r="C29" s="33"/>
      <c r="D29" s="33"/>
      <c r="E29" s="33"/>
      <c r="F29" s="14"/>
      <c r="G29" s="15"/>
      <c r="H29" s="31">
        <f t="shared" si="60"/>
        <v>0</v>
      </c>
      <c r="I29" s="337">
        <f t="shared" si="61"/>
        <v>0</v>
      </c>
      <c r="J29" s="15"/>
      <c r="K29" s="335">
        <f t="shared" si="1"/>
        <v>0</v>
      </c>
      <c r="L29" s="296"/>
      <c r="M29" s="15"/>
      <c r="N29" s="31">
        <f t="shared" si="62"/>
        <v>0</v>
      </c>
      <c r="O29" s="337">
        <f t="shared" si="63"/>
        <v>0</v>
      </c>
      <c r="P29" s="15"/>
      <c r="Q29" s="335">
        <f t="shared" si="4"/>
        <v>0</v>
      </c>
      <c r="R29" s="296"/>
      <c r="S29" s="15"/>
      <c r="T29" s="31">
        <f t="shared" si="64"/>
        <v>0</v>
      </c>
      <c r="U29" s="337">
        <f t="shared" si="65"/>
        <v>0</v>
      </c>
      <c r="V29" s="15"/>
      <c r="W29" s="335">
        <f t="shared" si="4"/>
        <v>0</v>
      </c>
      <c r="X29" s="296"/>
      <c r="Y29" s="15"/>
      <c r="Z29" s="31">
        <f t="shared" si="66"/>
        <v>0</v>
      </c>
      <c r="AA29" s="337">
        <f t="shared" si="67"/>
        <v>0</v>
      </c>
      <c r="AB29" s="15"/>
      <c r="AC29" s="335">
        <f t="shared" si="68"/>
        <v>0</v>
      </c>
      <c r="AD29" s="296"/>
      <c r="AE29" s="15"/>
      <c r="AF29" s="31">
        <f t="shared" si="69"/>
        <v>0</v>
      </c>
      <c r="AG29" s="337">
        <f t="shared" si="70"/>
        <v>0</v>
      </c>
      <c r="AH29" s="15"/>
      <c r="AI29" s="335">
        <f t="shared" si="71"/>
        <v>0</v>
      </c>
      <c r="AJ29" s="296"/>
      <c r="AK29" s="15"/>
      <c r="AL29" s="31">
        <f t="shared" si="72"/>
        <v>0</v>
      </c>
      <c r="AM29" s="337">
        <f t="shared" si="73"/>
        <v>0</v>
      </c>
      <c r="AN29" s="15"/>
      <c r="AO29" s="335">
        <f t="shared" si="35"/>
        <v>0</v>
      </c>
      <c r="AP29" s="296"/>
      <c r="AQ29" s="15"/>
      <c r="AR29" s="31">
        <f t="shared" si="74"/>
        <v>0</v>
      </c>
      <c r="AS29" s="337">
        <f t="shared" si="75"/>
        <v>0</v>
      </c>
      <c r="AT29" s="15"/>
      <c r="AU29" s="335">
        <f t="shared" si="36"/>
        <v>0</v>
      </c>
      <c r="AV29" s="296"/>
      <c r="AW29" s="15"/>
      <c r="AX29" s="31">
        <f t="shared" si="58"/>
        <v>0</v>
      </c>
      <c r="AY29" s="337">
        <f t="shared" si="59"/>
        <v>0</v>
      </c>
      <c r="AZ29" s="15"/>
      <c r="BA29" s="335">
        <f t="shared" si="37"/>
        <v>0</v>
      </c>
      <c r="BB29" s="296"/>
      <c r="BC29" s="15"/>
      <c r="BD29" s="31">
        <f t="shared" si="76"/>
        <v>0</v>
      </c>
      <c r="BE29" s="337">
        <f t="shared" si="77"/>
        <v>0</v>
      </c>
      <c r="BF29" s="15"/>
      <c r="BG29" s="335">
        <f t="shared" si="48"/>
        <v>0</v>
      </c>
      <c r="BH29" s="296"/>
      <c r="BI29" s="15"/>
      <c r="BJ29" s="31">
        <f t="shared" si="56"/>
        <v>0</v>
      </c>
      <c r="BK29" s="337">
        <f t="shared" si="57"/>
        <v>0</v>
      </c>
      <c r="BL29" s="15"/>
      <c r="BM29" s="335">
        <f t="shared" si="38"/>
        <v>0</v>
      </c>
      <c r="BN29" s="296"/>
      <c r="BO29" s="15"/>
      <c r="BP29" s="31">
        <f t="shared" si="78"/>
        <v>0</v>
      </c>
      <c r="BQ29" s="337">
        <f t="shared" si="79"/>
        <v>0</v>
      </c>
      <c r="BR29" s="15"/>
      <c r="BS29" s="335">
        <f t="shared" si="53"/>
        <v>0</v>
      </c>
      <c r="BT29" s="296"/>
      <c r="BU29" s="15"/>
      <c r="BV29" s="31">
        <f t="shared" si="80"/>
        <v>0</v>
      </c>
      <c r="BW29" s="337">
        <f t="shared" si="81"/>
        <v>0</v>
      </c>
      <c r="BX29" s="15"/>
      <c r="BY29" s="335">
        <f t="shared" si="39"/>
        <v>0</v>
      </c>
    </row>
    <row r="30" spans="2:77" x14ac:dyDescent="0.25">
      <c r="B30">
        <v>25</v>
      </c>
      <c r="C30" s="294"/>
      <c r="D30" s="33"/>
      <c r="E30" s="33"/>
      <c r="F30" s="296"/>
      <c r="G30" s="15"/>
      <c r="H30" s="31">
        <f t="shared" si="60"/>
        <v>0</v>
      </c>
      <c r="I30" s="337">
        <f t="shared" si="61"/>
        <v>0</v>
      </c>
      <c r="J30" s="302"/>
      <c r="K30" s="335">
        <f t="shared" si="1"/>
        <v>0</v>
      </c>
      <c r="L30" s="296"/>
      <c r="M30" s="15"/>
      <c r="N30" s="31">
        <f t="shared" si="62"/>
        <v>0</v>
      </c>
      <c r="O30" s="337">
        <f t="shared" si="63"/>
        <v>0</v>
      </c>
      <c r="P30" s="302"/>
      <c r="Q30" s="335">
        <f t="shared" si="4"/>
        <v>0</v>
      </c>
      <c r="R30" s="296"/>
      <c r="S30" s="15"/>
      <c r="T30" s="31">
        <f t="shared" si="64"/>
        <v>0</v>
      </c>
      <c r="U30" s="337">
        <f t="shared" si="65"/>
        <v>0</v>
      </c>
      <c r="V30" s="302"/>
      <c r="W30" s="335">
        <f t="shared" si="4"/>
        <v>0</v>
      </c>
      <c r="X30" s="296"/>
      <c r="Y30" s="15"/>
      <c r="Z30" s="31">
        <f t="shared" si="66"/>
        <v>0</v>
      </c>
      <c r="AA30" s="337">
        <f t="shared" si="67"/>
        <v>0</v>
      </c>
      <c r="AB30" s="302"/>
      <c r="AC30" s="335">
        <f t="shared" si="68"/>
        <v>0</v>
      </c>
      <c r="AD30" s="296"/>
      <c r="AE30" s="15"/>
      <c r="AF30" s="31">
        <f t="shared" si="69"/>
        <v>0</v>
      </c>
      <c r="AG30" s="337">
        <f t="shared" si="70"/>
        <v>0</v>
      </c>
      <c r="AH30" s="302"/>
      <c r="AI30" s="335">
        <f t="shared" si="71"/>
        <v>0</v>
      </c>
      <c r="AJ30" s="296"/>
      <c r="AK30" s="15"/>
      <c r="AL30" s="31">
        <f t="shared" si="72"/>
        <v>0</v>
      </c>
      <c r="AM30" s="337">
        <f t="shared" si="73"/>
        <v>0</v>
      </c>
      <c r="AN30" s="302"/>
      <c r="AO30" s="335">
        <f t="shared" si="35"/>
        <v>0</v>
      </c>
      <c r="AP30" s="296"/>
      <c r="AQ30" s="15"/>
      <c r="AR30" s="31">
        <f t="shared" si="74"/>
        <v>0</v>
      </c>
      <c r="AS30" s="337">
        <f t="shared" si="75"/>
        <v>0</v>
      </c>
      <c r="AT30" s="302"/>
      <c r="AU30" s="335">
        <f t="shared" si="36"/>
        <v>0</v>
      </c>
      <c r="AV30" s="296"/>
      <c r="AW30" s="15"/>
      <c r="AX30" s="31">
        <f t="shared" si="58"/>
        <v>0</v>
      </c>
      <c r="AY30" s="337">
        <f t="shared" si="59"/>
        <v>0</v>
      </c>
      <c r="AZ30" s="302"/>
      <c r="BA30" s="335">
        <f t="shared" si="37"/>
        <v>0</v>
      </c>
      <c r="BB30" s="296"/>
      <c r="BC30" s="15"/>
      <c r="BD30" s="31">
        <f t="shared" si="76"/>
        <v>0</v>
      </c>
      <c r="BE30" s="337">
        <f t="shared" si="77"/>
        <v>0</v>
      </c>
      <c r="BF30" s="302"/>
      <c r="BG30" s="335">
        <f t="shared" si="48"/>
        <v>0</v>
      </c>
      <c r="BH30" s="296"/>
      <c r="BI30" s="15"/>
      <c r="BJ30" s="31">
        <f t="shared" si="56"/>
        <v>0</v>
      </c>
      <c r="BK30" s="337">
        <f t="shared" si="57"/>
        <v>0</v>
      </c>
      <c r="BL30" s="302"/>
      <c r="BM30" s="335">
        <f t="shared" si="38"/>
        <v>0</v>
      </c>
      <c r="BN30" s="296"/>
      <c r="BO30" s="15"/>
      <c r="BP30" s="31">
        <f t="shared" si="78"/>
        <v>0</v>
      </c>
      <c r="BQ30" s="337">
        <f t="shared" si="79"/>
        <v>0</v>
      </c>
      <c r="BR30" s="302"/>
      <c r="BS30" s="335">
        <f t="shared" si="53"/>
        <v>0</v>
      </c>
      <c r="BT30" s="296"/>
      <c r="BU30" s="15"/>
      <c r="BV30" s="31">
        <f t="shared" si="80"/>
        <v>0</v>
      </c>
      <c r="BW30" s="337">
        <f t="shared" si="81"/>
        <v>0</v>
      </c>
      <c r="BX30" s="302"/>
      <c r="BY30" s="335">
        <f t="shared" si="39"/>
        <v>0</v>
      </c>
    </row>
    <row r="31" spans="2:77" x14ac:dyDescent="0.25">
      <c r="B31">
        <v>26</v>
      </c>
      <c r="C31" s="294"/>
      <c r="D31" s="33"/>
      <c r="E31" s="33"/>
      <c r="F31" s="296"/>
      <c r="G31" s="15"/>
      <c r="H31" s="31">
        <f t="shared" si="60"/>
        <v>0</v>
      </c>
      <c r="I31" s="337">
        <f t="shared" si="61"/>
        <v>0</v>
      </c>
      <c r="J31" s="302"/>
      <c r="K31" s="335">
        <f t="shared" si="1"/>
        <v>0</v>
      </c>
      <c r="L31" s="296"/>
      <c r="M31" s="15"/>
      <c r="N31" s="31">
        <f t="shared" si="62"/>
        <v>0</v>
      </c>
      <c r="O31" s="337">
        <f t="shared" si="63"/>
        <v>0</v>
      </c>
      <c r="P31" s="302"/>
      <c r="Q31" s="335">
        <f t="shared" si="4"/>
        <v>0</v>
      </c>
      <c r="R31" s="296"/>
      <c r="S31" s="15"/>
      <c r="T31" s="31">
        <f t="shared" si="64"/>
        <v>0</v>
      </c>
      <c r="U31" s="337">
        <f t="shared" si="65"/>
        <v>0</v>
      </c>
      <c r="V31" s="302"/>
      <c r="W31" s="335">
        <f t="shared" si="4"/>
        <v>0</v>
      </c>
      <c r="X31" s="296"/>
      <c r="Y31" s="15"/>
      <c r="Z31" s="31">
        <f t="shared" si="66"/>
        <v>0</v>
      </c>
      <c r="AA31" s="337">
        <f t="shared" si="67"/>
        <v>0</v>
      </c>
      <c r="AB31" s="302"/>
      <c r="AC31" s="335">
        <f t="shared" si="68"/>
        <v>0</v>
      </c>
      <c r="AD31" s="296"/>
      <c r="AE31" s="15"/>
      <c r="AF31" s="31">
        <f t="shared" si="69"/>
        <v>0</v>
      </c>
      <c r="AG31" s="337">
        <f t="shared" si="70"/>
        <v>0</v>
      </c>
      <c r="AH31" s="302"/>
      <c r="AI31" s="335">
        <f t="shared" si="71"/>
        <v>0</v>
      </c>
      <c r="AJ31" s="296"/>
      <c r="AK31" s="15"/>
      <c r="AL31" s="31">
        <f t="shared" si="72"/>
        <v>0</v>
      </c>
      <c r="AM31" s="337">
        <f t="shared" si="73"/>
        <v>0</v>
      </c>
      <c r="AN31" s="302"/>
      <c r="AO31" s="335">
        <f t="shared" si="35"/>
        <v>0</v>
      </c>
      <c r="AP31" s="296"/>
      <c r="AQ31" s="15"/>
      <c r="AR31" s="31">
        <f t="shared" si="74"/>
        <v>0</v>
      </c>
      <c r="AS31" s="337">
        <f t="shared" si="75"/>
        <v>0</v>
      </c>
      <c r="AT31" s="302"/>
      <c r="AU31" s="335">
        <f t="shared" si="36"/>
        <v>0</v>
      </c>
      <c r="AV31" s="296"/>
      <c r="AW31" s="15"/>
      <c r="AX31" s="31">
        <f t="shared" si="58"/>
        <v>0</v>
      </c>
      <c r="AY31" s="337">
        <f t="shared" si="59"/>
        <v>0</v>
      </c>
      <c r="AZ31" s="302"/>
      <c r="BA31" s="335">
        <f t="shared" si="37"/>
        <v>0</v>
      </c>
      <c r="BB31" s="296"/>
      <c r="BC31" s="15"/>
      <c r="BD31" s="31">
        <f t="shared" si="76"/>
        <v>0</v>
      </c>
      <c r="BE31" s="337">
        <f t="shared" si="77"/>
        <v>0</v>
      </c>
      <c r="BF31" s="302"/>
      <c r="BG31" s="335">
        <f t="shared" si="48"/>
        <v>0</v>
      </c>
      <c r="BH31" s="296"/>
      <c r="BI31" s="15"/>
      <c r="BJ31" s="31">
        <f t="shared" si="56"/>
        <v>0</v>
      </c>
      <c r="BK31" s="337">
        <f t="shared" si="57"/>
        <v>0</v>
      </c>
      <c r="BL31" s="302"/>
      <c r="BM31" s="335">
        <f t="shared" si="38"/>
        <v>0</v>
      </c>
      <c r="BN31" s="296"/>
      <c r="BO31" s="15"/>
      <c r="BP31" s="31">
        <f t="shared" si="78"/>
        <v>0</v>
      </c>
      <c r="BQ31" s="337">
        <f t="shared" si="79"/>
        <v>0</v>
      </c>
      <c r="BR31" s="302"/>
      <c r="BS31" s="335">
        <f t="shared" si="53"/>
        <v>0</v>
      </c>
      <c r="BT31" s="296"/>
      <c r="BU31" s="15"/>
      <c r="BV31" s="31">
        <f t="shared" si="80"/>
        <v>0</v>
      </c>
      <c r="BW31" s="337">
        <f t="shared" si="81"/>
        <v>0</v>
      </c>
      <c r="BX31" s="302"/>
      <c r="BY31" s="335">
        <f t="shared" si="39"/>
        <v>0</v>
      </c>
    </row>
    <row r="32" spans="2:77" x14ac:dyDescent="0.25">
      <c r="B32">
        <v>27</v>
      </c>
      <c r="C32" s="294"/>
      <c r="D32" s="33"/>
      <c r="E32" s="33"/>
      <c r="F32" s="296"/>
      <c r="G32" s="15"/>
      <c r="H32" s="31">
        <f t="shared" si="60"/>
        <v>0</v>
      </c>
      <c r="I32" s="337">
        <f t="shared" si="61"/>
        <v>0</v>
      </c>
      <c r="J32" s="302"/>
      <c r="K32" s="335">
        <f t="shared" si="1"/>
        <v>0</v>
      </c>
      <c r="L32" s="296"/>
      <c r="M32" s="15"/>
      <c r="N32" s="31">
        <f t="shared" si="62"/>
        <v>0</v>
      </c>
      <c r="O32" s="337">
        <f t="shared" si="63"/>
        <v>0</v>
      </c>
      <c r="P32" s="302"/>
      <c r="Q32" s="335">
        <f t="shared" si="4"/>
        <v>0</v>
      </c>
      <c r="R32" s="296"/>
      <c r="S32" s="15"/>
      <c r="T32" s="31">
        <f t="shared" si="64"/>
        <v>0</v>
      </c>
      <c r="U32" s="337">
        <f t="shared" si="65"/>
        <v>0</v>
      </c>
      <c r="V32" s="302"/>
      <c r="W32" s="335">
        <f t="shared" si="4"/>
        <v>0</v>
      </c>
      <c r="X32" s="296"/>
      <c r="Y32" s="15"/>
      <c r="Z32" s="31">
        <f t="shared" si="66"/>
        <v>0</v>
      </c>
      <c r="AA32" s="337">
        <f t="shared" si="67"/>
        <v>0</v>
      </c>
      <c r="AB32" s="302"/>
      <c r="AC32" s="335">
        <f t="shared" si="68"/>
        <v>0</v>
      </c>
      <c r="AD32" s="296"/>
      <c r="AE32" s="15"/>
      <c r="AF32" s="31">
        <f t="shared" si="69"/>
        <v>0</v>
      </c>
      <c r="AG32" s="337">
        <f t="shared" si="70"/>
        <v>0</v>
      </c>
      <c r="AH32" s="302"/>
      <c r="AI32" s="335">
        <f t="shared" si="71"/>
        <v>0</v>
      </c>
      <c r="AJ32" s="296"/>
      <c r="AK32" s="15"/>
      <c r="AL32" s="31">
        <f t="shared" si="72"/>
        <v>0</v>
      </c>
      <c r="AM32" s="337">
        <f t="shared" si="73"/>
        <v>0</v>
      </c>
      <c r="AN32" s="302"/>
      <c r="AO32" s="335">
        <f t="shared" si="35"/>
        <v>0</v>
      </c>
      <c r="AP32" s="296"/>
      <c r="AQ32" s="15"/>
      <c r="AR32" s="31">
        <f t="shared" si="74"/>
        <v>0</v>
      </c>
      <c r="AS32" s="337">
        <f t="shared" si="75"/>
        <v>0</v>
      </c>
      <c r="AT32" s="302"/>
      <c r="AU32" s="335">
        <f t="shared" si="36"/>
        <v>0</v>
      </c>
      <c r="AV32" s="296"/>
      <c r="AW32" s="15"/>
      <c r="AX32" s="31">
        <f t="shared" si="58"/>
        <v>0</v>
      </c>
      <c r="AY32" s="337">
        <f t="shared" si="59"/>
        <v>0</v>
      </c>
      <c r="AZ32" s="302"/>
      <c r="BA32" s="335">
        <f t="shared" si="37"/>
        <v>0</v>
      </c>
      <c r="BB32" s="296"/>
      <c r="BC32" s="15"/>
      <c r="BD32" s="31">
        <f t="shared" si="76"/>
        <v>0</v>
      </c>
      <c r="BE32" s="337">
        <f t="shared" si="77"/>
        <v>0</v>
      </c>
      <c r="BF32" s="302"/>
      <c r="BG32" s="335">
        <f t="shared" si="48"/>
        <v>0</v>
      </c>
      <c r="BH32" s="296"/>
      <c r="BI32" s="15"/>
      <c r="BJ32" s="31">
        <f t="shared" si="56"/>
        <v>0</v>
      </c>
      <c r="BK32" s="337">
        <f t="shared" si="57"/>
        <v>0</v>
      </c>
      <c r="BL32" s="302"/>
      <c r="BM32" s="335">
        <f t="shared" si="38"/>
        <v>0</v>
      </c>
      <c r="BN32" s="296"/>
      <c r="BO32" s="15"/>
      <c r="BP32" s="31">
        <f t="shared" si="78"/>
        <v>0</v>
      </c>
      <c r="BQ32" s="337">
        <f t="shared" si="79"/>
        <v>0</v>
      </c>
      <c r="BR32" s="302"/>
      <c r="BS32" s="335">
        <f t="shared" si="53"/>
        <v>0</v>
      </c>
      <c r="BT32" s="296"/>
      <c r="BU32" s="15"/>
      <c r="BV32" s="31">
        <f t="shared" si="80"/>
        <v>0</v>
      </c>
      <c r="BW32" s="337">
        <f t="shared" si="81"/>
        <v>0</v>
      </c>
      <c r="BX32" s="302"/>
      <c r="BY32" s="335">
        <f t="shared" si="39"/>
        <v>0</v>
      </c>
    </row>
    <row r="33" spans="2:77" x14ac:dyDescent="0.25">
      <c r="B33">
        <v>28</v>
      </c>
      <c r="C33" s="294"/>
      <c r="D33" s="33"/>
      <c r="E33" s="33"/>
      <c r="F33" s="296"/>
      <c r="G33" s="15"/>
      <c r="H33" s="31">
        <f t="shared" si="60"/>
        <v>0</v>
      </c>
      <c r="I33" s="337">
        <f t="shared" si="61"/>
        <v>0</v>
      </c>
      <c r="J33" s="302"/>
      <c r="K33" s="335">
        <f t="shared" si="1"/>
        <v>0</v>
      </c>
      <c r="L33" s="296"/>
      <c r="M33" s="15"/>
      <c r="N33" s="31">
        <f t="shared" si="62"/>
        <v>0</v>
      </c>
      <c r="O33" s="337">
        <f t="shared" si="63"/>
        <v>0</v>
      </c>
      <c r="P33" s="302"/>
      <c r="Q33" s="335">
        <f t="shared" si="4"/>
        <v>0</v>
      </c>
      <c r="R33" s="296"/>
      <c r="S33" s="15"/>
      <c r="T33" s="31">
        <f t="shared" si="64"/>
        <v>0</v>
      </c>
      <c r="U33" s="337">
        <f t="shared" si="65"/>
        <v>0</v>
      </c>
      <c r="V33" s="302"/>
      <c r="W33" s="335">
        <f t="shared" si="4"/>
        <v>0</v>
      </c>
      <c r="X33" s="296"/>
      <c r="Y33" s="15"/>
      <c r="Z33" s="31">
        <f t="shared" si="66"/>
        <v>0</v>
      </c>
      <c r="AA33" s="337">
        <f t="shared" si="67"/>
        <v>0</v>
      </c>
      <c r="AB33" s="302"/>
      <c r="AC33" s="335">
        <f t="shared" si="68"/>
        <v>0</v>
      </c>
      <c r="AD33" s="296"/>
      <c r="AE33" s="15"/>
      <c r="AF33" s="31">
        <f t="shared" si="69"/>
        <v>0</v>
      </c>
      <c r="AG33" s="337">
        <f t="shared" si="70"/>
        <v>0</v>
      </c>
      <c r="AH33" s="302"/>
      <c r="AI33" s="335">
        <f t="shared" si="71"/>
        <v>0</v>
      </c>
      <c r="AJ33" s="296"/>
      <c r="AK33" s="15"/>
      <c r="AL33" s="31">
        <f t="shared" si="72"/>
        <v>0</v>
      </c>
      <c r="AM33" s="337">
        <f t="shared" si="73"/>
        <v>0</v>
      </c>
      <c r="AN33" s="302"/>
      <c r="AO33" s="335">
        <f t="shared" si="35"/>
        <v>0</v>
      </c>
      <c r="AP33" s="296"/>
      <c r="AQ33" s="15"/>
      <c r="AR33" s="31">
        <f t="shared" si="74"/>
        <v>0</v>
      </c>
      <c r="AS33" s="337">
        <f t="shared" si="75"/>
        <v>0</v>
      </c>
      <c r="AT33" s="302"/>
      <c r="AU33" s="335">
        <f t="shared" si="36"/>
        <v>0</v>
      </c>
      <c r="AV33" s="296"/>
      <c r="AW33" s="15"/>
      <c r="AX33" s="31">
        <f t="shared" si="58"/>
        <v>0</v>
      </c>
      <c r="AY33" s="337">
        <f t="shared" si="59"/>
        <v>0</v>
      </c>
      <c r="AZ33" s="302"/>
      <c r="BA33" s="335">
        <f t="shared" si="37"/>
        <v>0</v>
      </c>
      <c r="BB33" s="296"/>
      <c r="BC33" s="15"/>
      <c r="BD33" s="31">
        <f t="shared" si="76"/>
        <v>0</v>
      </c>
      <c r="BE33" s="337">
        <f t="shared" si="77"/>
        <v>0</v>
      </c>
      <c r="BF33" s="302"/>
      <c r="BG33" s="335">
        <f t="shared" si="48"/>
        <v>0</v>
      </c>
      <c r="BH33" s="296"/>
      <c r="BI33" s="15"/>
      <c r="BJ33" s="31">
        <f t="shared" si="56"/>
        <v>0</v>
      </c>
      <c r="BK33" s="337">
        <f t="shared" si="57"/>
        <v>0</v>
      </c>
      <c r="BL33" s="302"/>
      <c r="BM33" s="335">
        <f t="shared" si="38"/>
        <v>0</v>
      </c>
      <c r="BN33" s="296"/>
      <c r="BO33" s="15"/>
      <c r="BP33" s="31">
        <f t="shared" si="78"/>
        <v>0</v>
      </c>
      <c r="BQ33" s="337">
        <f t="shared" si="79"/>
        <v>0</v>
      </c>
      <c r="BR33" s="302"/>
      <c r="BS33" s="335">
        <f t="shared" si="53"/>
        <v>0</v>
      </c>
      <c r="BT33" s="296"/>
      <c r="BU33" s="15"/>
      <c r="BV33" s="31">
        <f t="shared" si="80"/>
        <v>0</v>
      </c>
      <c r="BW33" s="337">
        <f t="shared" si="81"/>
        <v>0</v>
      </c>
      <c r="BX33" s="302"/>
      <c r="BY33" s="335">
        <f t="shared" si="39"/>
        <v>0</v>
      </c>
    </row>
    <row r="34" spans="2:77" x14ac:dyDescent="0.25">
      <c r="B34">
        <v>29</v>
      </c>
      <c r="C34" s="294"/>
      <c r="D34" s="33"/>
      <c r="E34" s="33"/>
      <c r="F34" s="296"/>
      <c r="G34" s="15"/>
      <c r="H34" s="31">
        <f t="shared" si="60"/>
        <v>0</v>
      </c>
      <c r="I34" s="337">
        <f t="shared" si="61"/>
        <v>0</v>
      </c>
      <c r="J34" s="302"/>
      <c r="K34" s="335">
        <f t="shared" si="1"/>
        <v>0</v>
      </c>
      <c r="L34" s="296"/>
      <c r="M34" s="15"/>
      <c r="N34" s="31">
        <f t="shared" si="62"/>
        <v>0</v>
      </c>
      <c r="O34" s="337">
        <f t="shared" si="63"/>
        <v>0</v>
      </c>
      <c r="P34" s="302"/>
      <c r="Q34" s="335">
        <f t="shared" si="4"/>
        <v>0</v>
      </c>
      <c r="R34" s="296"/>
      <c r="S34" s="15"/>
      <c r="T34" s="31">
        <f t="shared" si="64"/>
        <v>0</v>
      </c>
      <c r="U34" s="337">
        <f t="shared" si="65"/>
        <v>0</v>
      </c>
      <c r="V34" s="302"/>
      <c r="W34" s="335">
        <f t="shared" si="4"/>
        <v>0</v>
      </c>
      <c r="X34" s="296"/>
      <c r="Y34" s="15"/>
      <c r="Z34" s="31">
        <f t="shared" si="66"/>
        <v>0</v>
      </c>
      <c r="AA34" s="337">
        <f t="shared" si="67"/>
        <v>0</v>
      </c>
      <c r="AB34" s="302"/>
      <c r="AC34" s="335">
        <f t="shared" si="68"/>
        <v>0</v>
      </c>
      <c r="AD34" s="296"/>
      <c r="AE34" s="15"/>
      <c r="AF34" s="31">
        <f t="shared" si="69"/>
        <v>0</v>
      </c>
      <c r="AG34" s="337">
        <f t="shared" si="70"/>
        <v>0</v>
      </c>
      <c r="AH34" s="302"/>
      <c r="AI34" s="335">
        <f t="shared" si="71"/>
        <v>0</v>
      </c>
      <c r="AJ34" s="296"/>
      <c r="AK34" s="15"/>
      <c r="AL34" s="31">
        <f t="shared" si="72"/>
        <v>0</v>
      </c>
      <c r="AM34" s="337">
        <f t="shared" si="73"/>
        <v>0</v>
      </c>
      <c r="AN34" s="302"/>
      <c r="AO34" s="335">
        <f t="shared" si="35"/>
        <v>0</v>
      </c>
      <c r="AP34" s="296"/>
      <c r="AQ34" s="15"/>
      <c r="AR34" s="31">
        <f t="shared" si="74"/>
        <v>0</v>
      </c>
      <c r="AS34" s="337">
        <f t="shared" si="75"/>
        <v>0</v>
      </c>
      <c r="AT34" s="302"/>
      <c r="AU34" s="335">
        <f t="shared" si="36"/>
        <v>0</v>
      </c>
      <c r="AV34" s="296"/>
      <c r="AW34" s="15"/>
      <c r="AX34" s="31">
        <f t="shared" si="58"/>
        <v>0</v>
      </c>
      <c r="AY34" s="337">
        <f t="shared" si="59"/>
        <v>0</v>
      </c>
      <c r="AZ34" s="302"/>
      <c r="BA34" s="335">
        <f t="shared" si="37"/>
        <v>0</v>
      </c>
      <c r="BB34" s="296"/>
      <c r="BC34" s="15"/>
      <c r="BD34" s="31">
        <f t="shared" si="76"/>
        <v>0</v>
      </c>
      <c r="BE34" s="337">
        <f t="shared" si="77"/>
        <v>0</v>
      </c>
      <c r="BF34" s="302"/>
      <c r="BG34" s="335">
        <f t="shared" si="48"/>
        <v>0</v>
      </c>
      <c r="BH34" s="296"/>
      <c r="BI34" s="15"/>
      <c r="BJ34" s="31">
        <f t="shared" si="56"/>
        <v>0</v>
      </c>
      <c r="BK34" s="337">
        <f t="shared" si="57"/>
        <v>0</v>
      </c>
      <c r="BL34" s="302"/>
      <c r="BM34" s="335">
        <f t="shared" si="38"/>
        <v>0</v>
      </c>
      <c r="BN34" s="296"/>
      <c r="BO34" s="15"/>
      <c r="BP34" s="31">
        <f t="shared" si="78"/>
        <v>0</v>
      </c>
      <c r="BQ34" s="337">
        <f t="shared" si="79"/>
        <v>0</v>
      </c>
      <c r="BR34" s="302"/>
      <c r="BS34" s="335">
        <f t="shared" si="53"/>
        <v>0</v>
      </c>
      <c r="BT34" s="296"/>
      <c r="BU34" s="15"/>
      <c r="BV34" s="31">
        <f t="shared" si="80"/>
        <v>0</v>
      </c>
      <c r="BW34" s="337">
        <f t="shared" si="81"/>
        <v>0</v>
      </c>
      <c r="BX34" s="302"/>
      <c r="BY34" s="335">
        <f t="shared" si="39"/>
        <v>0</v>
      </c>
    </row>
    <row r="35" spans="2:77" x14ac:dyDescent="0.25">
      <c r="B35">
        <v>30</v>
      </c>
      <c r="C35" s="294"/>
      <c r="D35" s="33"/>
      <c r="E35" s="33"/>
      <c r="F35" s="296"/>
      <c r="G35" s="15"/>
      <c r="H35" s="31">
        <f t="shared" si="60"/>
        <v>0</v>
      </c>
      <c r="I35" s="337">
        <f t="shared" si="61"/>
        <v>0</v>
      </c>
      <c r="J35" s="302"/>
      <c r="K35" s="335">
        <f t="shared" si="1"/>
        <v>0</v>
      </c>
      <c r="L35" s="296"/>
      <c r="M35" s="15"/>
      <c r="N35" s="31">
        <f t="shared" si="62"/>
        <v>0</v>
      </c>
      <c r="O35" s="337">
        <f t="shared" si="63"/>
        <v>0</v>
      </c>
      <c r="P35" s="302"/>
      <c r="Q35" s="335">
        <f t="shared" si="4"/>
        <v>0</v>
      </c>
      <c r="R35" s="296"/>
      <c r="S35" s="15"/>
      <c r="T35" s="31">
        <f t="shared" si="64"/>
        <v>0</v>
      </c>
      <c r="U35" s="337">
        <f t="shared" si="65"/>
        <v>0</v>
      </c>
      <c r="V35" s="302"/>
      <c r="W35" s="335">
        <f t="shared" si="4"/>
        <v>0</v>
      </c>
      <c r="X35" s="296"/>
      <c r="Y35" s="15"/>
      <c r="Z35" s="31">
        <f t="shared" si="66"/>
        <v>0</v>
      </c>
      <c r="AA35" s="337">
        <f t="shared" si="67"/>
        <v>0</v>
      </c>
      <c r="AB35" s="302"/>
      <c r="AC35" s="335">
        <f t="shared" si="68"/>
        <v>0</v>
      </c>
      <c r="AD35" s="296"/>
      <c r="AE35" s="15"/>
      <c r="AF35" s="31">
        <f t="shared" si="69"/>
        <v>0</v>
      </c>
      <c r="AG35" s="337">
        <f t="shared" si="70"/>
        <v>0</v>
      </c>
      <c r="AH35" s="302"/>
      <c r="AI35" s="335">
        <f t="shared" si="71"/>
        <v>0</v>
      </c>
      <c r="AJ35" s="296"/>
      <c r="AK35" s="15"/>
      <c r="AL35" s="31">
        <f t="shared" si="72"/>
        <v>0</v>
      </c>
      <c r="AM35" s="337">
        <f t="shared" si="73"/>
        <v>0</v>
      </c>
      <c r="AN35" s="302"/>
      <c r="AO35" s="335">
        <f t="shared" si="35"/>
        <v>0</v>
      </c>
      <c r="AP35" s="296"/>
      <c r="AQ35" s="15"/>
      <c r="AR35" s="31">
        <f t="shared" si="74"/>
        <v>0</v>
      </c>
      <c r="AS35" s="337">
        <f t="shared" si="75"/>
        <v>0</v>
      </c>
      <c r="AT35" s="302"/>
      <c r="AU35" s="335">
        <f t="shared" si="36"/>
        <v>0</v>
      </c>
      <c r="AV35" s="296"/>
      <c r="AW35" s="15"/>
      <c r="AX35" s="31">
        <f t="shared" si="58"/>
        <v>0</v>
      </c>
      <c r="AY35" s="337">
        <f t="shared" si="59"/>
        <v>0</v>
      </c>
      <c r="AZ35" s="302"/>
      <c r="BA35" s="335">
        <f t="shared" si="37"/>
        <v>0</v>
      </c>
      <c r="BB35" s="296"/>
      <c r="BC35" s="15"/>
      <c r="BD35" s="31">
        <f t="shared" si="76"/>
        <v>0</v>
      </c>
      <c r="BE35" s="337">
        <f t="shared" si="77"/>
        <v>0</v>
      </c>
      <c r="BF35" s="302"/>
      <c r="BG35" s="335">
        <f t="shared" si="48"/>
        <v>0</v>
      </c>
      <c r="BH35" s="296"/>
      <c r="BI35" s="15"/>
      <c r="BJ35" s="31">
        <f t="shared" si="56"/>
        <v>0</v>
      </c>
      <c r="BK35" s="337">
        <f t="shared" si="57"/>
        <v>0</v>
      </c>
      <c r="BL35" s="302"/>
      <c r="BM35" s="335">
        <f t="shared" si="38"/>
        <v>0</v>
      </c>
      <c r="BN35" s="296"/>
      <c r="BO35" s="15"/>
      <c r="BP35" s="31">
        <f t="shared" si="78"/>
        <v>0</v>
      </c>
      <c r="BQ35" s="337">
        <f t="shared" si="79"/>
        <v>0</v>
      </c>
      <c r="BR35" s="302"/>
      <c r="BS35" s="335">
        <f t="shared" si="53"/>
        <v>0</v>
      </c>
      <c r="BT35" s="296"/>
      <c r="BU35" s="15"/>
      <c r="BV35" s="31">
        <f t="shared" si="80"/>
        <v>0</v>
      </c>
      <c r="BW35" s="337">
        <f t="shared" si="81"/>
        <v>0</v>
      </c>
      <c r="BX35" s="302"/>
      <c r="BY35" s="335">
        <f t="shared" si="39"/>
        <v>0</v>
      </c>
    </row>
    <row r="36" spans="2:77" x14ac:dyDescent="0.25">
      <c r="B36">
        <v>31</v>
      </c>
      <c r="C36" s="33"/>
      <c r="D36" s="33"/>
      <c r="E36" s="33"/>
      <c r="F36" s="14"/>
      <c r="G36" s="15"/>
      <c r="H36" s="31">
        <f t="shared" si="60"/>
        <v>0</v>
      </c>
      <c r="I36" s="337">
        <f t="shared" si="61"/>
        <v>0</v>
      </c>
      <c r="J36" s="302"/>
      <c r="K36" s="335">
        <f t="shared" si="1"/>
        <v>0</v>
      </c>
      <c r="L36" s="296"/>
      <c r="M36" s="15"/>
      <c r="N36" s="31">
        <f t="shared" si="62"/>
        <v>0</v>
      </c>
      <c r="O36" s="337">
        <f t="shared" si="63"/>
        <v>0</v>
      </c>
      <c r="P36" s="302"/>
      <c r="Q36" s="335">
        <f t="shared" si="4"/>
        <v>0</v>
      </c>
      <c r="R36" s="296"/>
      <c r="S36" s="15"/>
      <c r="T36" s="31">
        <f t="shared" si="64"/>
        <v>0</v>
      </c>
      <c r="U36" s="337">
        <f t="shared" si="65"/>
        <v>0</v>
      </c>
      <c r="V36" s="302"/>
      <c r="W36" s="335">
        <f t="shared" ref="W36:W99" si="82">V36*$K$2</f>
        <v>0</v>
      </c>
      <c r="X36" s="296"/>
      <c r="Y36" s="15"/>
      <c r="Z36" s="31">
        <f t="shared" si="66"/>
        <v>0</v>
      </c>
      <c r="AA36" s="337">
        <f t="shared" si="67"/>
        <v>0</v>
      </c>
      <c r="AB36" s="302"/>
      <c r="AC36" s="335">
        <f t="shared" si="68"/>
        <v>0</v>
      </c>
      <c r="AD36" s="296"/>
      <c r="AE36" s="15"/>
      <c r="AF36" s="31">
        <f t="shared" si="69"/>
        <v>0</v>
      </c>
      <c r="AG36" s="337">
        <f t="shared" si="70"/>
        <v>0</v>
      </c>
      <c r="AH36" s="302"/>
      <c r="AI36" s="335">
        <f t="shared" si="71"/>
        <v>0</v>
      </c>
      <c r="AJ36" s="296"/>
      <c r="AK36" s="15"/>
      <c r="AL36" s="31">
        <f t="shared" si="72"/>
        <v>0</v>
      </c>
      <c r="AM36" s="337">
        <f t="shared" si="73"/>
        <v>0</v>
      </c>
      <c r="AN36" s="302"/>
      <c r="AO36" s="335">
        <f t="shared" si="35"/>
        <v>0</v>
      </c>
      <c r="AP36" s="296"/>
      <c r="AQ36" s="15"/>
      <c r="AR36" s="31">
        <f t="shared" si="74"/>
        <v>0</v>
      </c>
      <c r="AS36" s="337">
        <f t="shared" si="75"/>
        <v>0</v>
      </c>
      <c r="AT36" s="302"/>
      <c r="AU36" s="335">
        <f t="shared" si="36"/>
        <v>0</v>
      </c>
      <c r="AV36" s="296"/>
      <c r="AW36" s="15"/>
      <c r="AX36" s="31">
        <f t="shared" si="58"/>
        <v>0</v>
      </c>
      <c r="AY36" s="337">
        <f t="shared" si="59"/>
        <v>0</v>
      </c>
      <c r="AZ36" s="302"/>
      <c r="BA36" s="335">
        <f t="shared" si="37"/>
        <v>0</v>
      </c>
      <c r="BB36" s="296"/>
      <c r="BC36" s="15"/>
      <c r="BD36" s="31">
        <f t="shared" si="76"/>
        <v>0</v>
      </c>
      <c r="BE36" s="337">
        <f t="shared" si="77"/>
        <v>0</v>
      </c>
      <c r="BF36" s="302"/>
      <c r="BG36" s="335">
        <f t="shared" si="48"/>
        <v>0</v>
      </c>
      <c r="BH36" s="296"/>
      <c r="BI36" s="15"/>
      <c r="BJ36" s="31">
        <f t="shared" si="56"/>
        <v>0</v>
      </c>
      <c r="BK36" s="337">
        <f t="shared" si="57"/>
        <v>0</v>
      </c>
      <c r="BL36" s="302"/>
      <c r="BM36" s="335">
        <f t="shared" si="38"/>
        <v>0</v>
      </c>
      <c r="BN36" s="296"/>
      <c r="BO36" s="15"/>
      <c r="BP36" s="31">
        <f t="shared" si="78"/>
        <v>0</v>
      </c>
      <c r="BQ36" s="337">
        <f t="shared" si="79"/>
        <v>0</v>
      </c>
      <c r="BR36" s="302"/>
      <c r="BS36" s="335">
        <f t="shared" si="53"/>
        <v>0</v>
      </c>
      <c r="BT36" s="296"/>
      <c r="BU36" s="15"/>
      <c r="BV36" s="31">
        <f t="shared" si="80"/>
        <v>0</v>
      </c>
      <c r="BW36" s="337">
        <f t="shared" si="81"/>
        <v>0</v>
      </c>
      <c r="BX36" s="302"/>
      <c r="BY36" s="335">
        <f t="shared" si="39"/>
        <v>0</v>
      </c>
    </row>
    <row r="37" spans="2:77" x14ac:dyDescent="0.25">
      <c r="B37">
        <v>32</v>
      </c>
      <c r="C37" s="33"/>
      <c r="D37" s="33"/>
      <c r="E37" s="33"/>
      <c r="F37" s="296"/>
      <c r="G37" s="15"/>
      <c r="H37" s="31">
        <f t="shared" si="60"/>
        <v>0</v>
      </c>
      <c r="I37" s="337">
        <f t="shared" si="61"/>
        <v>0</v>
      </c>
      <c r="J37" s="302"/>
      <c r="K37" s="335">
        <f t="shared" si="1"/>
        <v>0</v>
      </c>
      <c r="L37" s="296"/>
      <c r="M37" s="15"/>
      <c r="N37" s="31">
        <f t="shared" si="62"/>
        <v>0</v>
      </c>
      <c r="O37" s="337">
        <f t="shared" si="63"/>
        <v>0</v>
      </c>
      <c r="P37" s="302"/>
      <c r="Q37" s="335">
        <f t="shared" si="4"/>
        <v>0</v>
      </c>
      <c r="R37" s="296"/>
      <c r="S37" s="15"/>
      <c r="T37" s="31">
        <f t="shared" si="64"/>
        <v>0</v>
      </c>
      <c r="U37" s="337">
        <f t="shared" si="65"/>
        <v>0</v>
      </c>
      <c r="V37" s="302"/>
      <c r="W37" s="335">
        <f t="shared" si="82"/>
        <v>0</v>
      </c>
      <c r="X37" s="296"/>
      <c r="Y37" s="15"/>
      <c r="Z37" s="31">
        <f t="shared" si="66"/>
        <v>0</v>
      </c>
      <c r="AA37" s="337">
        <f t="shared" si="67"/>
        <v>0</v>
      </c>
      <c r="AB37" s="302"/>
      <c r="AC37" s="335">
        <f t="shared" si="68"/>
        <v>0</v>
      </c>
      <c r="AD37" s="296"/>
      <c r="AE37" s="15"/>
      <c r="AF37" s="31">
        <f t="shared" si="69"/>
        <v>0</v>
      </c>
      <c r="AG37" s="337">
        <f t="shared" si="70"/>
        <v>0</v>
      </c>
      <c r="AH37" s="302"/>
      <c r="AI37" s="335">
        <f t="shared" si="71"/>
        <v>0</v>
      </c>
      <c r="AJ37" s="296"/>
      <c r="AK37" s="15"/>
      <c r="AL37" s="31">
        <f t="shared" si="72"/>
        <v>0</v>
      </c>
      <c r="AM37" s="337">
        <f t="shared" si="73"/>
        <v>0</v>
      </c>
      <c r="AN37" s="302"/>
      <c r="AO37" s="335">
        <f t="shared" si="35"/>
        <v>0</v>
      </c>
      <c r="AP37" s="296"/>
      <c r="AQ37" s="15"/>
      <c r="AR37" s="31">
        <f t="shared" si="74"/>
        <v>0</v>
      </c>
      <c r="AS37" s="337">
        <f t="shared" si="75"/>
        <v>0</v>
      </c>
      <c r="AT37" s="302"/>
      <c r="AU37" s="335">
        <f t="shared" si="36"/>
        <v>0</v>
      </c>
      <c r="AV37" s="296"/>
      <c r="AW37" s="15"/>
      <c r="AX37" s="31">
        <f t="shared" si="58"/>
        <v>0</v>
      </c>
      <c r="AY37" s="337">
        <f t="shared" si="59"/>
        <v>0</v>
      </c>
      <c r="AZ37" s="302"/>
      <c r="BA37" s="335">
        <f t="shared" si="37"/>
        <v>0</v>
      </c>
      <c r="BB37" s="296"/>
      <c r="BC37" s="15"/>
      <c r="BD37" s="31">
        <f t="shared" si="76"/>
        <v>0</v>
      </c>
      <c r="BE37" s="337">
        <f t="shared" si="77"/>
        <v>0</v>
      </c>
      <c r="BF37" s="302"/>
      <c r="BG37" s="335">
        <f t="shared" si="48"/>
        <v>0</v>
      </c>
      <c r="BH37" s="296"/>
      <c r="BI37" s="15"/>
      <c r="BJ37" s="31">
        <f t="shared" si="56"/>
        <v>0</v>
      </c>
      <c r="BK37" s="337">
        <f t="shared" si="57"/>
        <v>0</v>
      </c>
      <c r="BL37" s="302"/>
      <c r="BM37" s="335">
        <f t="shared" si="38"/>
        <v>0</v>
      </c>
      <c r="BN37" s="296"/>
      <c r="BO37" s="15"/>
      <c r="BP37" s="31">
        <f t="shared" si="78"/>
        <v>0</v>
      </c>
      <c r="BQ37" s="337">
        <f t="shared" si="79"/>
        <v>0</v>
      </c>
      <c r="BR37" s="302"/>
      <c r="BS37" s="335">
        <f t="shared" si="53"/>
        <v>0</v>
      </c>
      <c r="BT37" s="296"/>
      <c r="BU37" s="15"/>
      <c r="BV37" s="31">
        <f t="shared" si="80"/>
        <v>0</v>
      </c>
      <c r="BW37" s="337">
        <f t="shared" si="81"/>
        <v>0</v>
      </c>
      <c r="BX37" s="302"/>
      <c r="BY37" s="335">
        <f t="shared" si="39"/>
        <v>0</v>
      </c>
    </row>
    <row r="38" spans="2:77" x14ac:dyDescent="0.25">
      <c r="B38">
        <v>33</v>
      </c>
      <c r="C38" s="33"/>
      <c r="D38" s="33"/>
      <c r="E38" s="33"/>
      <c r="F38" s="296"/>
      <c r="G38" s="15"/>
      <c r="H38" s="31">
        <f t="shared" si="60"/>
        <v>0</v>
      </c>
      <c r="I38" s="337">
        <f t="shared" si="61"/>
        <v>0</v>
      </c>
      <c r="J38" s="302"/>
      <c r="K38" s="335">
        <f t="shared" si="1"/>
        <v>0</v>
      </c>
      <c r="L38" s="296"/>
      <c r="M38" s="15"/>
      <c r="N38" s="31">
        <f t="shared" si="62"/>
        <v>0</v>
      </c>
      <c r="O38" s="337">
        <f t="shared" si="63"/>
        <v>0</v>
      </c>
      <c r="P38" s="302"/>
      <c r="Q38" s="335">
        <f t="shared" si="4"/>
        <v>0</v>
      </c>
      <c r="R38" s="296"/>
      <c r="S38" s="15"/>
      <c r="T38" s="31">
        <f t="shared" si="64"/>
        <v>0</v>
      </c>
      <c r="U38" s="337">
        <f t="shared" si="65"/>
        <v>0</v>
      </c>
      <c r="V38" s="302"/>
      <c r="W38" s="335">
        <f t="shared" si="82"/>
        <v>0</v>
      </c>
      <c r="X38" s="296"/>
      <c r="Y38" s="15"/>
      <c r="Z38" s="31">
        <f t="shared" si="66"/>
        <v>0</v>
      </c>
      <c r="AA38" s="337">
        <f t="shared" si="67"/>
        <v>0</v>
      </c>
      <c r="AB38" s="302"/>
      <c r="AC38" s="335">
        <f t="shared" si="68"/>
        <v>0</v>
      </c>
      <c r="AD38" s="296"/>
      <c r="AE38" s="15"/>
      <c r="AF38" s="31">
        <f t="shared" si="69"/>
        <v>0</v>
      </c>
      <c r="AG38" s="337">
        <f t="shared" si="70"/>
        <v>0</v>
      </c>
      <c r="AH38" s="302"/>
      <c r="AI38" s="335">
        <f t="shared" si="71"/>
        <v>0</v>
      </c>
      <c r="AJ38" s="296"/>
      <c r="AK38" s="15"/>
      <c r="AL38" s="31">
        <f t="shared" si="72"/>
        <v>0</v>
      </c>
      <c r="AM38" s="337">
        <f t="shared" si="73"/>
        <v>0</v>
      </c>
      <c r="AN38" s="302"/>
      <c r="AO38" s="335">
        <f t="shared" si="35"/>
        <v>0</v>
      </c>
      <c r="AP38" s="296"/>
      <c r="AQ38" s="15"/>
      <c r="AR38" s="31">
        <f t="shared" si="74"/>
        <v>0</v>
      </c>
      <c r="AS38" s="337">
        <f t="shared" si="75"/>
        <v>0</v>
      </c>
      <c r="AT38" s="302"/>
      <c r="AU38" s="335">
        <f t="shared" si="36"/>
        <v>0</v>
      </c>
      <c r="AV38" s="296"/>
      <c r="AW38" s="15"/>
      <c r="AX38" s="31">
        <f t="shared" si="58"/>
        <v>0</v>
      </c>
      <c r="AY38" s="337">
        <f t="shared" si="59"/>
        <v>0</v>
      </c>
      <c r="AZ38" s="302"/>
      <c r="BA38" s="335">
        <f t="shared" si="37"/>
        <v>0</v>
      </c>
      <c r="BB38" s="296"/>
      <c r="BC38" s="15"/>
      <c r="BD38" s="31">
        <f t="shared" si="76"/>
        <v>0</v>
      </c>
      <c r="BE38" s="337">
        <f t="shared" si="77"/>
        <v>0</v>
      </c>
      <c r="BF38" s="302"/>
      <c r="BG38" s="335">
        <f t="shared" si="48"/>
        <v>0</v>
      </c>
      <c r="BH38" s="296"/>
      <c r="BI38" s="15"/>
      <c r="BJ38" s="31">
        <f t="shared" si="56"/>
        <v>0</v>
      </c>
      <c r="BK38" s="337">
        <f t="shared" si="57"/>
        <v>0</v>
      </c>
      <c r="BL38" s="302"/>
      <c r="BM38" s="335">
        <f t="shared" si="38"/>
        <v>0</v>
      </c>
      <c r="BN38" s="296"/>
      <c r="BO38" s="15"/>
      <c r="BP38" s="31">
        <f t="shared" si="78"/>
        <v>0</v>
      </c>
      <c r="BQ38" s="337">
        <f t="shared" si="79"/>
        <v>0</v>
      </c>
      <c r="BR38" s="302"/>
      <c r="BS38" s="335">
        <f t="shared" si="53"/>
        <v>0</v>
      </c>
      <c r="BT38" s="296"/>
      <c r="BU38" s="15"/>
      <c r="BV38" s="31">
        <f t="shared" si="80"/>
        <v>0</v>
      </c>
      <c r="BW38" s="337">
        <f t="shared" si="81"/>
        <v>0</v>
      </c>
      <c r="BX38" s="302"/>
      <c r="BY38" s="335">
        <f t="shared" si="39"/>
        <v>0</v>
      </c>
    </row>
    <row r="39" spans="2:77" x14ac:dyDescent="0.25">
      <c r="B39">
        <v>34</v>
      </c>
      <c r="C39" s="33"/>
      <c r="D39" s="33"/>
      <c r="E39" s="33"/>
      <c r="F39" s="296"/>
      <c r="G39" s="15"/>
      <c r="H39" s="31">
        <f t="shared" si="60"/>
        <v>0</v>
      </c>
      <c r="I39" s="337">
        <f t="shared" si="61"/>
        <v>0</v>
      </c>
      <c r="J39" s="302"/>
      <c r="K39" s="335">
        <f t="shared" si="1"/>
        <v>0</v>
      </c>
      <c r="L39" s="296"/>
      <c r="M39" s="15"/>
      <c r="N39" s="31">
        <f t="shared" si="62"/>
        <v>0</v>
      </c>
      <c r="O39" s="337">
        <f t="shared" si="63"/>
        <v>0</v>
      </c>
      <c r="P39" s="302"/>
      <c r="Q39" s="335">
        <f t="shared" si="4"/>
        <v>0</v>
      </c>
      <c r="R39" s="296"/>
      <c r="S39" s="15"/>
      <c r="T39" s="31">
        <f t="shared" si="64"/>
        <v>0</v>
      </c>
      <c r="U39" s="337">
        <f t="shared" si="65"/>
        <v>0</v>
      </c>
      <c r="V39" s="302"/>
      <c r="W39" s="335">
        <f t="shared" si="82"/>
        <v>0</v>
      </c>
      <c r="X39" s="296"/>
      <c r="Y39" s="15"/>
      <c r="Z39" s="31">
        <f t="shared" si="66"/>
        <v>0</v>
      </c>
      <c r="AA39" s="337">
        <f t="shared" si="67"/>
        <v>0</v>
      </c>
      <c r="AB39" s="302"/>
      <c r="AC39" s="335">
        <f t="shared" si="68"/>
        <v>0</v>
      </c>
      <c r="AD39" s="296"/>
      <c r="AE39" s="15"/>
      <c r="AF39" s="31">
        <f t="shared" si="69"/>
        <v>0</v>
      </c>
      <c r="AG39" s="337">
        <f t="shared" si="70"/>
        <v>0</v>
      </c>
      <c r="AH39" s="302"/>
      <c r="AI39" s="335">
        <f t="shared" si="71"/>
        <v>0</v>
      </c>
      <c r="AJ39" s="296"/>
      <c r="AK39" s="15"/>
      <c r="AL39" s="31">
        <f t="shared" si="72"/>
        <v>0</v>
      </c>
      <c r="AM39" s="337">
        <f t="shared" si="73"/>
        <v>0</v>
      </c>
      <c r="AN39" s="302"/>
      <c r="AO39" s="335">
        <f t="shared" si="35"/>
        <v>0</v>
      </c>
      <c r="AP39" s="296"/>
      <c r="AQ39" s="15"/>
      <c r="AR39" s="31">
        <f t="shared" si="74"/>
        <v>0</v>
      </c>
      <c r="AS39" s="337">
        <f t="shared" si="75"/>
        <v>0</v>
      </c>
      <c r="AT39" s="302"/>
      <c r="AU39" s="335">
        <f t="shared" si="36"/>
        <v>0</v>
      </c>
      <c r="AV39" s="296"/>
      <c r="AW39" s="15"/>
      <c r="AX39" s="31">
        <f t="shared" si="58"/>
        <v>0</v>
      </c>
      <c r="AY39" s="337">
        <f t="shared" si="59"/>
        <v>0</v>
      </c>
      <c r="AZ39" s="302"/>
      <c r="BA39" s="335">
        <f t="shared" si="37"/>
        <v>0</v>
      </c>
      <c r="BB39" s="296"/>
      <c r="BC39" s="15"/>
      <c r="BD39" s="31">
        <f t="shared" si="76"/>
        <v>0</v>
      </c>
      <c r="BE39" s="337">
        <f t="shared" si="77"/>
        <v>0</v>
      </c>
      <c r="BF39" s="302"/>
      <c r="BG39" s="335">
        <f t="shared" si="48"/>
        <v>0</v>
      </c>
      <c r="BH39" s="296"/>
      <c r="BI39" s="15"/>
      <c r="BJ39" s="31">
        <f t="shared" si="56"/>
        <v>0</v>
      </c>
      <c r="BK39" s="337">
        <f t="shared" si="57"/>
        <v>0</v>
      </c>
      <c r="BL39" s="302"/>
      <c r="BM39" s="335">
        <f t="shared" si="38"/>
        <v>0</v>
      </c>
      <c r="BN39" s="296"/>
      <c r="BO39" s="15"/>
      <c r="BP39" s="31">
        <f t="shared" si="78"/>
        <v>0</v>
      </c>
      <c r="BQ39" s="337">
        <f t="shared" si="79"/>
        <v>0</v>
      </c>
      <c r="BR39" s="302"/>
      <c r="BS39" s="335">
        <f t="shared" si="53"/>
        <v>0</v>
      </c>
      <c r="BT39" s="296"/>
      <c r="BU39" s="15"/>
      <c r="BV39" s="31">
        <f t="shared" si="80"/>
        <v>0</v>
      </c>
      <c r="BW39" s="337">
        <f t="shared" si="81"/>
        <v>0</v>
      </c>
      <c r="BX39" s="302"/>
      <c r="BY39" s="335">
        <f t="shared" si="39"/>
        <v>0</v>
      </c>
    </row>
    <row r="40" spans="2:77" x14ac:dyDescent="0.25">
      <c r="B40">
        <v>35</v>
      </c>
      <c r="C40" s="33"/>
      <c r="D40" s="33"/>
      <c r="E40" s="33"/>
      <c r="F40" s="14"/>
      <c r="G40" s="15"/>
      <c r="H40" s="31">
        <f t="shared" si="60"/>
        <v>0</v>
      </c>
      <c r="I40" s="337">
        <f t="shared" si="61"/>
        <v>0</v>
      </c>
      <c r="J40" s="15"/>
      <c r="K40" s="335">
        <f t="shared" si="1"/>
        <v>0</v>
      </c>
      <c r="L40" s="14"/>
      <c r="M40" s="15"/>
      <c r="N40" s="31">
        <f t="shared" si="62"/>
        <v>0</v>
      </c>
      <c r="O40" s="337">
        <f t="shared" si="63"/>
        <v>0</v>
      </c>
      <c r="P40" s="15"/>
      <c r="Q40" s="335">
        <f t="shared" si="4"/>
        <v>0</v>
      </c>
      <c r="R40" s="14"/>
      <c r="S40" s="15"/>
      <c r="T40" s="31">
        <f t="shared" si="64"/>
        <v>0</v>
      </c>
      <c r="U40" s="337">
        <f t="shared" si="65"/>
        <v>0</v>
      </c>
      <c r="V40" s="15"/>
      <c r="W40" s="335">
        <f t="shared" si="82"/>
        <v>0</v>
      </c>
      <c r="X40" s="14"/>
      <c r="Y40" s="15"/>
      <c r="Z40" s="31">
        <f t="shared" si="66"/>
        <v>0</v>
      </c>
      <c r="AA40" s="337">
        <f t="shared" si="67"/>
        <v>0</v>
      </c>
      <c r="AB40" s="15"/>
      <c r="AC40" s="335">
        <f t="shared" si="68"/>
        <v>0</v>
      </c>
      <c r="AD40" s="14"/>
      <c r="AE40" s="15"/>
      <c r="AF40" s="31">
        <f t="shared" si="69"/>
        <v>0</v>
      </c>
      <c r="AG40" s="337">
        <f t="shared" si="70"/>
        <v>0</v>
      </c>
      <c r="AH40" s="15"/>
      <c r="AI40" s="335">
        <f t="shared" si="71"/>
        <v>0</v>
      </c>
      <c r="AJ40" s="14"/>
      <c r="AK40" s="15"/>
      <c r="AL40" s="31">
        <f t="shared" si="72"/>
        <v>0</v>
      </c>
      <c r="AM40" s="337">
        <f t="shared" si="73"/>
        <v>0</v>
      </c>
      <c r="AN40" s="15"/>
      <c r="AO40" s="335">
        <f t="shared" si="35"/>
        <v>0</v>
      </c>
      <c r="AP40" s="14"/>
      <c r="AQ40" s="15"/>
      <c r="AR40" s="31">
        <f t="shared" si="74"/>
        <v>0</v>
      </c>
      <c r="AS40" s="337">
        <f t="shared" si="75"/>
        <v>0</v>
      </c>
      <c r="AT40" s="15"/>
      <c r="AU40" s="335">
        <f t="shared" si="36"/>
        <v>0</v>
      </c>
      <c r="AV40" s="14"/>
      <c r="AW40" s="15"/>
      <c r="AX40" s="31">
        <f t="shared" si="58"/>
        <v>0</v>
      </c>
      <c r="AY40" s="337">
        <f t="shared" si="59"/>
        <v>0</v>
      </c>
      <c r="AZ40" s="15"/>
      <c r="BA40" s="335">
        <f t="shared" si="37"/>
        <v>0</v>
      </c>
      <c r="BB40" s="14"/>
      <c r="BC40" s="15"/>
      <c r="BD40" s="31">
        <f t="shared" si="76"/>
        <v>0</v>
      </c>
      <c r="BE40" s="337">
        <f t="shared" si="77"/>
        <v>0</v>
      </c>
      <c r="BF40" s="15"/>
      <c r="BG40" s="335">
        <f t="shared" si="48"/>
        <v>0</v>
      </c>
      <c r="BH40" s="14"/>
      <c r="BI40" s="15"/>
      <c r="BJ40" s="31">
        <f t="shared" si="56"/>
        <v>0</v>
      </c>
      <c r="BK40" s="337">
        <f t="shared" si="57"/>
        <v>0</v>
      </c>
      <c r="BL40" s="15"/>
      <c r="BM40" s="335">
        <f t="shared" si="38"/>
        <v>0</v>
      </c>
      <c r="BN40" s="14"/>
      <c r="BO40" s="15"/>
      <c r="BP40" s="31">
        <f t="shared" si="78"/>
        <v>0</v>
      </c>
      <c r="BQ40" s="337">
        <f t="shared" si="79"/>
        <v>0</v>
      </c>
      <c r="BR40" s="15"/>
      <c r="BS40" s="335">
        <f t="shared" si="53"/>
        <v>0</v>
      </c>
      <c r="BT40" s="14"/>
      <c r="BU40" s="15"/>
      <c r="BV40" s="31">
        <f t="shared" si="80"/>
        <v>0</v>
      </c>
      <c r="BW40" s="337">
        <f t="shared" si="81"/>
        <v>0</v>
      </c>
      <c r="BX40" s="15"/>
      <c r="BY40" s="335">
        <f t="shared" si="39"/>
        <v>0</v>
      </c>
    </row>
    <row r="41" spans="2:77" x14ac:dyDescent="0.25">
      <c r="B41">
        <v>36</v>
      </c>
      <c r="C41" s="33"/>
      <c r="D41" s="33"/>
      <c r="E41" s="33"/>
      <c r="F41" s="14"/>
      <c r="G41" s="15"/>
      <c r="H41" s="31">
        <f t="shared" si="60"/>
        <v>0</v>
      </c>
      <c r="I41" s="337">
        <f t="shared" si="61"/>
        <v>0</v>
      </c>
      <c r="J41" s="15"/>
      <c r="K41" s="335">
        <f t="shared" si="1"/>
        <v>0</v>
      </c>
      <c r="L41" s="14"/>
      <c r="M41" s="15"/>
      <c r="N41" s="31">
        <f t="shared" si="62"/>
        <v>0</v>
      </c>
      <c r="O41" s="337">
        <f t="shared" si="63"/>
        <v>0</v>
      </c>
      <c r="P41" s="15"/>
      <c r="Q41" s="335">
        <f t="shared" si="4"/>
        <v>0</v>
      </c>
      <c r="R41" s="14"/>
      <c r="S41" s="15"/>
      <c r="T41" s="31">
        <f t="shared" si="64"/>
        <v>0</v>
      </c>
      <c r="U41" s="337">
        <f t="shared" si="65"/>
        <v>0</v>
      </c>
      <c r="V41" s="15"/>
      <c r="W41" s="335">
        <f t="shared" si="82"/>
        <v>0</v>
      </c>
      <c r="X41" s="14"/>
      <c r="Y41" s="15"/>
      <c r="Z41" s="31">
        <f t="shared" si="66"/>
        <v>0</v>
      </c>
      <c r="AA41" s="337">
        <f t="shared" si="67"/>
        <v>0</v>
      </c>
      <c r="AB41" s="15"/>
      <c r="AC41" s="335">
        <f t="shared" si="68"/>
        <v>0</v>
      </c>
      <c r="AD41" s="14"/>
      <c r="AE41" s="15"/>
      <c r="AF41" s="31">
        <f t="shared" si="69"/>
        <v>0</v>
      </c>
      <c r="AG41" s="337">
        <f t="shared" si="70"/>
        <v>0</v>
      </c>
      <c r="AH41" s="15"/>
      <c r="AI41" s="335">
        <f t="shared" si="71"/>
        <v>0</v>
      </c>
      <c r="AJ41" s="14"/>
      <c r="AK41" s="15"/>
      <c r="AL41" s="31">
        <f t="shared" si="72"/>
        <v>0</v>
      </c>
      <c r="AM41" s="337">
        <f t="shared" si="73"/>
        <v>0</v>
      </c>
      <c r="AN41" s="15"/>
      <c r="AO41" s="335">
        <f t="shared" si="35"/>
        <v>0</v>
      </c>
      <c r="AP41" s="14"/>
      <c r="AQ41" s="15"/>
      <c r="AR41" s="31">
        <f t="shared" si="74"/>
        <v>0</v>
      </c>
      <c r="AS41" s="337">
        <f t="shared" si="75"/>
        <v>0</v>
      </c>
      <c r="AT41" s="15"/>
      <c r="AU41" s="335">
        <f t="shared" si="36"/>
        <v>0</v>
      </c>
      <c r="AV41" s="14"/>
      <c r="AW41" s="15"/>
      <c r="AX41" s="31">
        <f t="shared" si="58"/>
        <v>0</v>
      </c>
      <c r="AY41" s="337">
        <f t="shared" si="59"/>
        <v>0</v>
      </c>
      <c r="AZ41" s="15"/>
      <c r="BA41" s="335">
        <f t="shared" si="37"/>
        <v>0</v>
      </c>
      <c r="BB41" s="14"/>
      <c r="BC41" s="15"/>
      <c r="BD41" s="31">
        <f t="shared" si="76"/>
        <v>0</v>
      </c>
      <c r="BE41" s="337">
        <f t="shared" si="77"/>
        <v>0</v>
      </c>
      <c r="BF41" s="15"/>
      <c r="BG41" s="335">
        <f t="shared" si="48"/>
        <v>0</v>
      </c>
      <c r="BH41" s="14"/>
      <c r="BI41" s="15"/>
      <c r="BJ41" s="31">
        <f t="shared" si="56"/>
        <v>0</v>
      </c>
      <c r="BK41" s="337">
        <f t="shared" si="57"/>
        <v>0</v>
      </c>
      <c r="BL41" s="15"/>
      <c r="BM41" s="335">
        <f t="shared" si="38"/>
        <v>0</v>
      </c>
      <c r="BN41" s="14"/>
      <c r="BO41" s="15"/>
      <c r="BP41" s="31">
        <f t="shared" si="78"/>
        <v>0</v>
      </c>
      <c r="BQ41" s="337">
        <f t="shared" si="79"/>
        <v>0</v>
      </c>
      <c r="BR41" s="15"/>
      <c r="BS41" s="335">
        <f t="shared" si="53"/>
        <v>0</v>
      </c>
      <c r="BT41" s="14"/>
      <c r="BU41" s="15"/>
      <c r="BV41" s="31">
        <f t="shared" si="80"/>
        <v>0</v>
      </c>
      <c r="BW41" s="337">
        <f t="shared" si="81"/>
        <v>0</v>
      </c>
      <c r="BX41" s="15"/>
      <c r="BY41" s="335">
        <f t="shared" si="39"/>
        <v>0</v>
      </c>
    </row>
    <row r="42" spans="2:77" x14ac:dyDescent="0.25">
      <c r="B42">
        <v>37</v>
      </c>
      <c r="C42" s="33"/>
      <c r="D42" s="33"/>
      <c r="E42" s="33"/>
      <c r="F42" s="14"/>
      <c r="G42" s="15"/>
      <c r="H42" s="31">
        <f t="shared" si="60"/>
        <v>0</v>
      </c>
      <c r="I42" s="337">
        <f t="shared" si="61"/>
        <v>0</v>
      </c>
      <c r="J42" s="15"/>
      <c r="K42" s="335">
        <f t="shared" si="1"/>
        <v>0</v>
      </c>
      <c r="L42" s="14"/>
      <c r="M42" s="15"/>
      <c r="N42" s="31">
        <f t="shared" si="62"/>
        <v>0</v>
      </c>
      <c r="O42" s="337">
        <f t="shared" si="63"/>
        <v>0</v>
      </c>
      <c r="P42" s="15"/>
      <c r="Q42" s="335">
        <f t="shared" si="4"/>
        <v>0</v>
      </c>
      <c r="R42" s="14"/>
      <c r="S42" s="15"/>
      <c r="T42" s="31">
        <f t="shared" si="64"/>
        <v>0</v>
      </c>
      <c r="U42" s="337">
        <f t="shared" si="65"/>
        <v>0</v>
      </c>
      <c r="V42" s="15"/>
      <c r="W42" s="335">
        <f t="shared" si="82"/>
        <v>0</v>
      </c>
      <c r="X42" s="14"/>
      <c r="Y42" s="15"/>
      <c r="Z42" s="31">
        <f t="shared" si="66"/>
        <v>0</v>
      </c>
      <c r="AA42" s="337">
        <f t="shared" si="67"/>
        <v>0</v>
      </c>
      <c r="AB42" s="15"/>
      <c r="AC42" s="335">
        <f t="shared" si="68"/>
        <v>0</v>
      </c>
      <c r="AD42" s="14"/>
      <c r="AE42" s="15"/>
      <c r="AF42" s="31">
        <f t="shared" si="69"/>
        <v>0</v>
      </c>
      <c r="AG42" s="337">
        <f t="shared" si="70"/>
        <v>0</v>
      </c>
      <c r="AH42" s="15"/>
      <c r="AI42" s="335">
        <f t="shared" si="71"/>
        <v>0</v>
      </c>
      <c r="AJ42" s="14"/>
      <c r="AK42" s="15"/>
      <c r="AL42" s="31">
        <f t="shared" si="72"/>
        <v>0</v>
      </c>
      <c r="AM42" s="337">
        <f t="shared" si="73"/>
        <v>0</v>
      </c>
      <c r="AN42" s="15"/>
      <c r="AO42" s="335">
        <f t="shared" si="35"/>
        <v>0</v>
      </c>
      <c r="AP42" s="14"/>
      <c r="AQ42" s="15"/>
      <c r="AR42" s="31">
        <f t="shared" si="74"/>
        <v>0</v>
      </c>
      <c r="AS42" s="337">
        <f t="shared" si="75"/>
        <v>0</v>
      </c>
      <c r="AT42" s="15"/>
      <c r="AU42" s="335">
        <f t="shared" si="36"/>
        <v>0</v>
      </c>
      <c r="AV42" s="14"/>
      <c r="AW42" s="15"/>
      <c r="AX42" s="31">
        <f t="shared" si="58"/>
        <v>0</v>
      </c>
      <c r="AY42" s="337">
        <f t="shared" si="59"/>
        <v>0</v>
      </c>
      <c r="AZ42" s="15"/>
      <c r="BA42" s="335">
        <f t="shared" si="37"/>
        <v>0</v>
      </c>
      <c r="BB42" s="14"/>
      <c r="BC42" s="15"/>
      <c r="BD42" s="31">
        <f t="shared" si="76"/>
        <v>0</v>
      </c>
      <c r="BE42" s="337">
        <f t="shared" si="77"/>
        <v>0</v>
      </c>
      <c r="BF42" s="15"/>
      <c r="BG42" s="335">
        <f t="shared" si="48"/>
        <v>0</v>
      </c>
      <c r="BH42" s="14"/>
      <c r="BI42" s="15"/>
      <c r="BJ42" s="31">
        <f t="shared" si="56"/>
        <v>0</v>
      </c>
      <c r="BK42" s="337">
        <f t="shared" si="57"/>
        <v>0</v>
      </c>
      <c r="BL42" s="15"/>
      <c r="BM42" s="335">
        <f t="shared" si="38"/>
        <v>0</v>
      </c>
      <c r="BN42" s="14"/>
      <c r="BO42" s="15"/>
      <c r="BP42" s="31">
        <f t="shared" si="78"/>
        <v>0</v>
      </c>
      <c r="BQ42" s="337">
        <f t="shared" si="79"/>
        <v>0</v>
      </c>
      <c r="BR42" s="15"/>
      <c r="BS42" s="335">
        <f t="shared" si="53"/>
        <v>0</v>
      </c>
      <c r="BT42" s="14"/>
      <c r="BU42" s="15"/>
      <c r="BV42" s="31">
        <f t="shared" si="80"/>
        <v>0</v>
      </c>
      <c r="BW42" s="337">
        <f t="shared" si="81"/>
        <v>0</v>
      </c>
      <c r="BX42" s="15"/>
      <c r="BY42" s="335">
        <f t="shared" si="39"/>
        <v>0</v>
      </c>
    </row>
    <row r="43" spans="2:77" x14ac:dyDescent="0.25">
      <c r="B43">
        <v>38</v>
      </c>
      <c r="C43" s="33"/>
      <c r="D43" s="33"/>
      <c r="E43" s="33"/>
      <c r="F43" s="14"/>
      <c r="G43" s="15"/>
      <c r="H43" s="31">
        <f t="shared" si="60"/>
        <v>0</v>
      </c>
      <c r="I43" s="337">
        <f t="shared" si="61"/>
        <v>0</v>
      </c>
      <c r="J43" s="15"/>
      <c r="K43" s="335">
        <f t="shared" si="1"/>
        <v>0</v>
      </c>
      <c r="L43" s="14"/>
      <c r="M43" s="15"/>
      <c r="N43" s="31">
        <f t="shared" si="62"/>
        <v>0</v>
      </c>
      <c r="O43" s="337">
        <f t="shared" si="63"/>
        <v>0</v>
      </c>
      <c r="P43" s="15"/>
      <c r="Q43" s="335">
        <f t="shared" si="4"/>
        <v>0</v>
      </c>
      <c r="R43" s="14"/>
      <c r="S43" s="15"/>
      <c r="T43" s="31">
        <f t="shared" si="64"/>
        <v>0</v>
      </c>
      <c r="U43" s="337">
        <f t="shared" si="65"/>
        <v>0</v>
      </c>
      <c r="V43" s="15"/>
      <c r="W43" s="335">
        <f t="shared" si="82"/>
        <v>0</v>
      </c>
      <c r="X43" s="14"/>
      <c r="Y43" s="15"/>
      <c r="Z43" s="31">
        <f t="shared" si="66"/>
        <v>0</v>
      </c>
      <c r="AA43" s="337">
        <f t="shared" si="67"/>
        <v>0</v>
      </c>
      <c r="AB43" s="15"/>
      <c r="AC43" s="335">
        <f t="shared" si="68"/>
        <v>0</v>
      </c>
      <c r="AD43" s="14"/>
      <c r="AE43" s="15"/>
      <c r="AF43" s="31">
        <f t="shared" si="69"/>
        <v>0</v>
      </c>
      <c r="AG43" s="337">
        <f t="shared" si="70"/>
        <v>0</v>
      </c>
      <c r="AH43" s="15"/>
      <c r="AI43" s="335">
        <f t="shared" si="71"/>
        <v>0</v>
      </c>
      <c r="AJ43" s="14"/>
      <c r="AK43" s="15"/>
      <c r="AL43" s="31">
        <f t="shared" si="72"/>
        <v>0</v>
      </c>
      <c r="AM43" s="337">
        <f t="shared" si="73"/>
        <v>0</v>
      </c>
      <c r="AN43" s="15"/>
      <c r="AO43" s="335">
        <f t="shared" si="35"/>
        <v>0</v>
      </c>
      <c r="AP43" s="14"/>
      <c r="AQ43" s="15"/>
      <c r="AR43" s="31">
        <f t="shared" si="74"/>
        <v>0</v>
      </c>
      <c r="AS43" s="337">
        <f t="shared" si="75"/>
        <v>0</v>
      </c>
      <c r="AT43" s="15"/>
      <c r="AU43" s="335">
        <f t="shared" si="36"/>
        <v>0</v>
      </c>
      <c r="AV43" s="14"/>
      <c r="AW43" s="15"/>
      <c r="AX43" s="31">
        <f t="shared" si="58"/>
        <v>0</v>
      </c>
      <c r="AY43" s="337">
        <f t="shared" si="59"/>
        <v>0</v>
      </c>
      <c r="AZ43" s="15"/>
      <c r="BA43" s="335">
        <f t="shared" si="37"/>
        <v>0</v>
      </c>
      <c r="BB43" s="14"/>
      <c r="BC43" s="15"/>
      <c r="BD43" s="31">
        <f t="shared" si="76"/>
        <v>0</v>
      </c>
      <c r="BE43" s="337">
        <f t="shared" si="77"/>
        <v>0</v>
      </c>
      <c r="BF43" s="15"/>
      <c r="BG43" s="335">
        <f t="shared" si="48"/>
        <v>0</v>
      </c>
      <c r="BH43" s="14"/>
      <c r="BI43" s="15"/>
      <c r="BJ43" s="31">
        <f t="shared" si="56"/>
        <v>0</v>
      </c>
      <c r="BK43" s="337">
        <f t="shared" si="57"/>
        <v>0</v>
      </c>
      <c r="BL43" s="15"/>
      <c r="BM43" s="335">
        <f t="shared" si="38"/>
        <v>0</v>
      </c>
      <c r="BN43" s="14"/>
      <c r="BO43" s="15"/>
      <c r="BP43" s="31">
        <f t="shared" si="78"/>
        <v>0</v>
      </c>
      <c r="BQ43" s="337">
        <f t="shared" si="79"/>
        <v>0</v>
      </c>
      <c r="BR43" s="15"/>
      <c r="BS43" s="335">
        <f t="shared" si="53"/>
        <v>0</v>
      </c>
      <c r="BT43" s="14"/>
      <c r="BU43" s="15"/>
      <c r="BV43" s="31">
        <f t="shared" si="80"/>
        <v>0</v>
      </c>
      <c r="BW43" s="337">
        <f t="shared" si="81"/>
        <v>0</v>
      </c>
      <c r="BX43" s="15"/>
      <c r="BY43" s="335">
        <f t="shared" si="39"/>
        <v>0</v>
      </c>
    </row>
    <row r="44" spans="2:77" x14ac:dyDescent="0.25">
      <c r="B44">
        <v>39</v>
      </c>
      <c r="C44" s="33"/>
      <c r="D44" s="33"/>
      <c r="E44" s="33"/>
      <c r="F44" s="14"/>
      <c r="G44" s="15"/>
      <c r="H44" s="31">
        <f t="shared" si="60"/>
        <v>0</v>
      </c>
      <c r="I44" s="337">
        <f t="shared" si="61"/>
        <v>0</v>
      </c>
      <c r="J44" s="15"/>
      <c r="K44" s="335">
        <f t="shared" si="1"/>
        <v>0</v>
      </c>
      <c r="L44" s="14"/>
      <c r="M44" s="15"/>
      <c r="N44" s="31">
        <f t="shared" si="62"/>
        <v>0</v>
      </c>
      <c r="O44" s="337">
        <f t="shared" si="63"/>
        <v>0</v>
      </c>
      <c r="P44" s="15"/>
      <c r="Q44" s="335">
        <f t="shared" si="4"/>
        <v>0</v>
      </c>
      <c r="R44" s="14"/>
      <c r="S44" s="15"/>
      <c r="T44" s="31">
        <f t="shared" si="64"/>
        <v>0</v>
      </c>
      <c r="U44" s="337">
        <f t="shared" si="65"/>
        <v>0</v>
      </c>
      <c r="V44" s="15"/>
      <c r="W44" s="335">
        <f t="shared" si="82"/>
        <v>0</v>
      </c>
      <c r="X44" s="14"/>
      <c r="Y44" s="15"/>
      <c r="Z44" s="31">
        <f t="shared" si="66"/>
        <v>0</v>
      </c>
      <c r="AA44" s="337">
        <f t="shared" si="67"/>
        <v>0</v>
      </c>
      <c r="AB44" s="15"/>
      <c r="AC44" s="335">
        <f t="shared" si="68"/>
        <v>0</v>
      </c>
      <c r="AD44" s="14"/>
      <c r="AE44" s="15"/>
      <c r="AF44" s="31">
        <f t="shared" si="69"/>
        <v>0</v>
      </c>
      <c r="AG44" s="337">
        <f t="shared" si="70"/>
        <v>0</v>
      </c>
      <c r="AH44" s="15"/>
      <c r="AI44" s="335">
        <f t="shared" si="71"/>
        <v>0</v>
      </c>
      <c r="AJ44" s="14"/>
      <c r="AK44" s="15"/>
      <c r="AL44" s="31">
        <f t="shared" si="72"/>
        <v>0</v>
      </c>
      <c r="AM44" s="337">
        <f t="shared" si="73"/>
        <v>0</v>
      </c>
      <c r="AN44" s="15"/>
      <c r="AO44" s="335">
        <f t="shared" si="35"/>
        <v>0</v>
      </c>
      <c r="AP44" s="14"/>
      <c r="AQ44" s="15"/>
      <c r="AR44" s="31">
        <f t="shared" si="74"/>
        <v>0</v>
      </c>
      <c r="AS44" s="337">
        <f t="shared" si="75"/>
        <v>0</v>
      </c>
      <c r="AT44" s="15"/>
      <c r="AU44" s="335">
        <f t="shared" si="36"/>
        <v>0</v>
      </c>
      <c r="AV44" s="14"/>
      <c r="AW44" s="15"/>
      <c r="AX44" s="31">
        <f t="shared" si="58"/>
        <v>0</v>
      </c>
      <c r="AY44" s="337">
        <f t="shared" si="59"/>
        <v>0</v>
      </c>
      <c r="AZ44" s="15"/>
      <c r="BA44" s="335">
        <f t="shared" si="37"/>
        <v>0</v>
      </c>
      <c r="BB44" s="14"/>
      <c r="BC44" s="15"/>
      <c r="BD44" s="31">
        <f t="shared" si="76"/>
        <v>0</v>
      </c>
      <c r="BE44" s="337">
        <f t="shared" si="77"/>
        <v>0</v>
      </c>
      <c r="BF44" s="15"/>
      <c r="BG44" s="335">
        <f t="shared" si="48"/>
        <v>0</v>
      </c>
      <c r="BH44" s="14"/>
      <c r="BI44" s="15"/>
      <c r="BJ44" s="31">
        <f t="shared" si="56"/>
        <v>0</v>
      </c>
      <c r="BK44" s="337">
        <f t="shared" si="57"/>
        <v>0</v>
      </c>
      <c r="BL44" s="15"/>
      <c r="BM44" s="335">
        <f t="shared" si="38"/>
        <v>0</v>
      </c>
      <c r="BN44" s="14"/>
      <c r="BO44" s="15"/>
      <c r="BP44" s="31">
        <f t="shared" si="78"/>
        <v>0</v>
      </c>
      <c r="BQ44" s="337">
        <f t="shared" si="79"/>
        <v>0</v>
      </c>
      <c r="BR44" s="15"/>
      <c r="BS44" s="335">
        <f t="shared" si="53"/>
        <v>0</v>
      </c>
      <c r="BT44" s="14"/>
      <c r="BU44" s="15"/>
      <c r="BV44" s="31">
        <f t="shared" si="80"/>
        <v>0</v>
      </c>
      <c r="BW44" s="337">
        <f t="shared" si="81"/>
        <v>0</v>
      </c>
      <c r="BX44" s="15"/>
      <c r="BY44" s="335">
        <f t="shared" si="39"/>
        <v>0</v>
      </c>
    </row>
    <row r="45" spans="2:77" x14ac:dyDescent="0.25">
      <c r="B45">
        <v>40</v>
      </c>
      <c r="C45" s="33"/>
      <c r="D45" s="33"/>
      <c r="E45" s="33"/>
      <c r="F45" s="14"/>
      <c r="G45" s="15"/>
      <c r="H45" s="31">
        <f t="shared" si="60"/>
        <v>0</v>
      </c>
      <c r="I45" s="337">
        <f t="shared" si="61"/>
        <v>0</v>
      </c>
      <c r="J45" s="15"/>
      <c r="K45" s="335">
        <f t="shared" si="1"/>
        <v>0</v>
      </c>
      <c r="L45" s="14"/>
      <c r="M45" s="15"/>
      <c r="N45" s="31">
        <f t="shared" si="62"/>
        <v>0</v>
      </c>
      <c r="O45" s="337">
        <f t="shared" si="63"/>
        <v>0</v>
      </c>
      <c r="P45" s="15"/>
      <c r="Q45" s="335">
        <f t="shared" si="4"/>
        <v>0</v>
      </c>
      <c r="R45" s="14"/>
      <c r="S45" s="15"/>
      <c r="T45" s="31">
        <f t="shared" si="64"/>
        <v>0</v>
      </c>
      <c r="U45" s="337">
        <f t="shared" si="65"/>
        <v>0</v>
      </c>
      <c r="V45" s="15"/>
      <c r="W45" s="335">
        <f t="shared" si="82"/>
        <v>0</v>
      </c>
      <c r="X45" s="14"/>
      <c r="Y45" s="15"/>
      <c r="Z45" s="31">
        <f t="shared" si="66"/>
        <v>0</v>
      </c>
      <c r="AA45" s="337">
        <f t="shared" si="67"/>
        <v>0</v>
      </c>
      <c r="AB45" s="15"/>
      <c r="AC45" s="335">
        <f t="shared" si="68"/>
        <v>0</v>
      </c>
      <c r="AD45" s="14"/>
      <c r="AE45" s="15"/>
      <c r="AF45" s="31">
        <f t="shared" si="69"/>
        <v>0</v>
      </c>
      <c r="AG45" s="337">
        <f t="shared" si="70"/>
        <v>0</v>
      </c>
      <c r="AH45" s="15"/>
      <c r="AI45" s="335">
        <f t="shared" si="71"/>
        <v>0</v>
      </c>
      <c r="AJ45" s="14"/>
      <c r="AK45" s="15"/>
      <c r="AL45" s="31">
        <f t="shared" si="72"/>
        <v>0</v>
      </c>
      <c r="AM45" s="337">
        <f t="shared" si="73"/>
        <v>0</v>
      </c>
      <c r="AN45" s="15"/>
      <c r="AO45" s="335">
        <f t="shared" si="35"/>
        <v>0</v>
      </c>
      <c r="AP45" s="14"/>
      <c r="AQ45" s="15"/>
      <c r="AR45" s="31">
        <f t="shared" si="74"/>
        <v>0</v>
      </c>
      <c r="AS45" s="337">
        <f t="shared" si="75"/>
        <v>0</v>
      </c>
      <c r="AT45" s="15"/>
      <c r="AU45" s="335">
        <f t="shared" si="36"/>
        <v>0</v>
      </c>
      <c r="AV45" s="14"/>
      <c r="AW45" s="15"/>
      <c r="AX45" s="31">
        <f t="shared" si="58"/>
        <v>0</v>
      </c>
      <c r="AY45" s="337">
        <f t="shared" si="59"/>
        <v>0</v>
      </c>
      <c r="AZ45" s="15"/>
      <c r="BA45" s="335">
        <f t="shared" si="37"/>
        <v>0</v>
      </c>
      <c r="BB45" s="14"/>
      <c r="BC45" s="15"/>
      <c r="BD45" s="31">
        <f t="shared" si="76"/>
        <v>0</v>
      </c>
      <c r="BE45" s="337">
        <f t="shared" si="77"/>
        <v>0</v>
      </c>
      <c r="BF45" s="15"/>
      <c r="BG45" s="335">
        <f t="shared" si="48"/>
        <v>0</v>
      </c>
      <c r="BH45" s="14"/>
      <c r="BI45" s="15"/>
      <c r="BJ45" s="31">
        <f t="shared" si="56"/>
        <v>0</v>
      </c>
      <c r="BK45" s="337">
        <f t="shared" si="57"/>
        <v>0</v>
      </c>
      <c r="BL45" s="15"/>
      <c r="BM45" s="335">
        <f t="shared" si="38"/>
        <v>0</v>
      </c>
      <c r="BN45" s="14"/>
      <c r="BO45" s="15"/>
      <c r="BP45" s="31">
        <f t="shared" si="78"/>
        <v>0</v>
      </c>
      <c r="BQ45" s="337">
        <f t="shared" si="79"/>
        <v>0</v>
      </c>
      <c r="BR45" s="15"/>
      <c r="BS45" s="335">
        <f t="shared" si="53"/>
        <v>0</v>
      </c>
      <c r="BT45" s="14"/>
      <c r="BU45" s="15"/>
      <c r="BV45" s="31">
        <f t="shared" si="80"/>
        <v>0</v>
      </c>
      <c r="BW45" s="337">
        <f t="shared" si="81"/>
        <v>0</v>
      </c>
      <c r="BX45" s="15"/>
      <c r="BY45" s="335">
        <f t="shared" si="39"/>
        <v>0</v>
      </c>
    </row>
    <row r="46" spans="2:77" x14ac:dyDescent="0.25">
      <c r="B46">
        <v>41</v>
      </c>
      <c r="C46" s="33"/>
      <c r="D46" s="33"/>
      <c r="E46" s="33"/>
      <c r="F46" s="14"/>
      <c r="G46" s="15"/>
      <c r="H46" s="31">
        <f t="shared" si="60"/>
        <v>0</v>
      </c>
      <c r="I46" s="337">
        <f t="shared" si="61"/>
        <v>0</v>
      </c>
      <c r="J46" s="15"/>
      <c r="K46" s="335">
        <f t="shared" si="1"/>
        <v>0</v>
      </c>
      <c r="L46" s="14"/>
      <c r="M46" s="15"/>
      <c r="N46" s="31">
        <f t="shared" si="62"/>
        <v>0</v>
      </c>
      <c r="O46" s="337">
        <f t="shared" si="63"/>
        <v>0</v>
      </c>
      <c r="P46" s="15"/>
      <c r="Q46" s="335">
        <f t="shared" si="4"/>
        <v>0</v>
      </c>
      <c r="R46" s="14"/>
      <c r="S46" s="15"/>
      <c r="T46" s="31">
        <f t="shared" si="64"/>
        <v>0</v>
      </c>
      <c r="U46" s="337">
        <f t="shared" si="65"/>
        <v>0</v>
      </c>
      <c r="V46" s="15"/>
      <c r="W46" s="335">
        <f t="shared" si="82"/>
        <v>0</v>
      </c>
      <c r="X46" s="14"/>
      <c r="Y46" s="15"/>
      <c r="Z46" s="31">
        <f t="shared" si="66"/>
        <v>0</v>
      </c>
      <c r="AA46" s="337">
        <f t="shared" si="67"/>
        <v>0</v>
      </c>
      <c r="AB46" s="15"/>
      <c r="AC46" s="335">
        <f t="shared" si="68"/>
        <v>0</v>
      </c>
      <c r="AD46" s="14"/>
      <c r="AE46" s="15"/>
      <c r="AF46" s="31">
        <f t="shared" si="69"/>
        <v>0</v>
      </c>
      <c r="AG46" s="337">
        <f t="shared" si="70"/>
        <v>0</v>
      </c>
      <c r="AH46" s="15"/>
      <c r="AI46" s="335">
        <f t="shared" si="71"/>
        <v>0</v>
      </c>
      <c r="AJ46" s="14"/>
      <c r="AK46" s="15"/>
      <c r="AL46" s="31">
        <f t="shared" si="72"/>
        <v>0</v>
      </c>
      <c r="AM46" s="337">
        <f t="shared" si="73"/>
        <v>0</v>
      </c>
      <c r="AN46" s="15"/>
      <c r="AO46" s="335">
        <f t="shared" si="35"/>
        <v>0</v>
      </c>
      <c r="AP46" s="14"/>
      <c r="AQ46" s="15"/>
      <c r="AR46" s="31">
        <f t="shared" si="74"/>
        <v>0</v>
      </c>
      <c r="AS46" s="337">
        <f t="shared" si="75"/>
        <v>0</v>
      </c>
      <c r="AT46" s="15"/>
      <c r="AU46" s="335">
        <f t="shared" si="36"/>
        <v>0</v>
      </c>
      <c r="AV46" s="14"/>
      <c r="AW46" s="15"/>
      <c r="AX46" s="31">
        <f t="shared" si="58"/>
        <v>0</v>
      </c>
      <c r="AY46" s="337">
        <f t="shared" si="59"/>
        <v>0</v>
      </c>
      <c r="AZ46" s="15"/>
      <c r="BA46" s="335">
        <f t="shared" si="37"/>
        <v>0</v>
      </c>
      <c r="BB46" s="14"/>
      <c r="BC46" s="15"/>
      <c r="BD46" s="31">
        <f t="shared" si="76"/>
        <v>0</v>
      </c>
      <c r="BE46" s="337">
        <f t="shared" si="77"/>
        <v>0</v>
      </c>
      <c r="BF46" s="15"/>
      <c r="BG46" s="335">
        <f t="shared" si="48"/>
        <v>0</v>
      </c>
      <c r="BH46" s="14"/>
      <c r="BI46" s="15"/>
      <c r="BJ46" s="31">
        <f t="shared" si="56"/>
        <v>0</v>
      </c>
      <c r="BK46" s="337">
        <f t="shared" si="57"/>
        <v>0</v>
      </c>
      <c r="BL46" s="15"/>
      <c r="BM46" s="335">
        <f t="shared" si="38"/>
        <v>0</v>
      </c>
      <c r="BN46" s="14"/>
      <c r="BO46" s="15"/>
      <c r="BP46" s="31">
        <f t="shared" si="78"/>
        <v>0</v>
      </c>
      <c r="BQ46" s="337">
        <f t="shared" si="79"/>
        <v>0</v>
      </c>
      <c r="BR46" s="15"/>
      <c r="BS46" s="335">
        <f t="shared" si="53"/>
        <v>0</v>
      </c>
      <c r="BT46" s="14"/>
      <c r="BU46" s="15"/>
      <c r="BV46" s="31">
        <f t="shared" si="80"/>
        <v>0</v>
      </c>
      <c r="BW46" s="337">
        <f t="shared" si="81"/>
        <v>0</v>
      </c>
      <c r="BX46" s="15"/>
      <c r="BY46" s="335">
        <f t="shared" si="39"/>
        <v>0</v>
      </c>
    </row>
    <row r="47" spans="2:77" x14ac:dyDescent="0.25">
      <c r="B47">
        <v>42</v>
      </c>
      <c r="C47" s="33"/>
      <c r="D47" s="33"/>
      <c r="E47" s="33"/>
      <c r="F47" s="14"/>
      <c r="G47" s="15"/>
      <c r="H47" s="31">
        <f t="shared" si="60"/>
        <v>0</v>
      </c>
      <c r="I47" s="337">
        <f t="shared" si="61"/>
        <v>0</v>
      </c>
      <c r="J47" s="15"/>
      <c r="K47" s="335">
        <f t="shared" si="1"/>
        <v>0</v>
      </c>
      <c r="L47" s="14"/>
      <c r="M47" s="15"/>
      <c r="N47" s="31">
        <f t="shared" si="62"/>
        <v>0</v>
      </c>
      <c r="O47" s="337">
        <f t="shared" si="63"/>
        <v>0</v>
      </c>
      <c r="P47" s="15"/>
      <c r="Q47" s="335">
        <f t="shared" si="4"/>
        <v>0</v>
      </c>
      <c r="R47" s="14"/>
      <c r="S47" s="15"/>
      <c r="T47" s="31">
        <f t="shared" si="64"/>
        <v>0</v>
      </c>
      <c r="U47" s="337">
        <f t="shared" si="65"/>
        <v>0</v>
      </c>
      <c r="V47" s="15"/>
      <c r="W47" s="335">
        <f t="shared" si="82"/>
        <v>0</v>
      </c>
      <c r="X47" s="14"/>
      <c r="Y47" s="15"/>
      <c r="Z47" s="31">
        <f t="shared" si="66"/>
        <v>0</v>
      </c>
      <c r="AA47" s="337">
        <f t="shared" si="67"/>
        <v>0</v>
      </c>
      <c r="AB47" s="15"/>
      <c r="AC47" s="335">
        <f t="shared" si="68"/>
        <v>0</v>
      </c>
      <c r="AD47" s="14"/>
      <c r="AE47" s="15"/>
      <c r="AF47" s="31">
        <f t="shared" si="69"/>
        <v>0</v>
      </c>
      <c r="AG47" s="337">
        <f t="shared" si="70"/>
        <v>0</v>
      </c>
      <c r="AH47" s="15"/>
      <c r="AI47" s="335">
        <f t="shared" si="71"/>
        <v>0</v>
      </c>
      <c r="AJ47" s="14"/>
      <c r="AK47" s="15"/>
      <c r="AL47" s="31">
        <f t="shared" si="72"/>
        <v>0</v>
      </c>
      <c r="AM47" s="337">
        <f t="shared" si="73"/>
        <v>0</v>
      </c>
      <c r="AN47" s="15"/>
      <c r="AO47" s="335">
        <f t="shared" si="35"/>
        <v>0</v>
      </c>
      <c r="AP47" s="14"/>
      <c r="AQ47" s="15"/>
      <c r="AR47" s="31">
        <f t="shared" si="74"/>
        <v>0</v>
      </c>
      <c r="AS47" s="337">
        <f t="shared" si="75"/>
        <v>0</v>
      </c>
      <c r="AT47" s="15"/>
      <c r="AU47" s="335">
        <f t="shared" si="36"/>
        <v>0</v>
      </c>
      <c r="AV47" s="14"/>
      <c r="AW47" s="15"/>
      <c r="AX47" s="31">
        <f t="shared" si="58"/>
        <v>0</v>
      </c>
      <c r="AY47" s="337">
        <f t="shared" si="59"/>
        <v>0</v>
      </c>
      <c r="AZ47" s="15"/>
      <c r="BA47" s="335">
        <f t="shared" si="37"/>
        <v>0</v>
      </c>
      <c r="BB47" s="14"/>
      <c r="BC47" s="15"/>
      <c r="BD47" s="31">
        <f t="shared" si="76"/>
        <v>0</v>
      </c>
      <c r="BE47" s="337">
        <f t="shared" si="77"/>
        <v>0</v>
      </c>
      <c r="BF47" s="15"/>
      <c r="BG47" s="335">
        <f t="shared" si="48"/>
        <v>0</v>
      </c>
      <c r="BH47" s="14"/>
      <c r="BI47" s="15"/>
      <c r="BJ47" s="31">
        <f t="shared" si="56"/>
        <v>0</v>
      </c>
      <c r="BK47" s="337">
        <f t="shared" si="57"/>
        <v>0</v>
      </c>
      <c r="BL47" s="15"/>
      <c r="BM47" s="335">
        <f t="shared" si="38"/>
        <v>0</v>
      </c>
      <c r="BN47" s="14"/>
      <c r="BO47" s="15"/>
      <c r="BP47" s="31">
        <f t="shared" si="78"/>
        <v>0</v>
      </c>
      <c r="BQ47" s="337">
        <f t="shared" si="79"/>
        <v>0</v>
      </c>
      <c r="BR47" s="15"/>
      <c r="BS47" s="335">
        <f t="shared" si="53"/>
        <v>0</v>
      </c>
      <c r="BT47" s="14"/>
      <c r="BU47" s="15"/>
      <c r="BV47" s="31">
        <f t="shared" si="80"/>
        <v>0</v>
      </c>
      <c r="BW47" s="337">
        <f t="shared" si="81"/>
        <v>0</v>
      </c>
      <c r="BX47" s="15"/>
      <c r="BY47" s="335">
        <f t="shared" si="39"/>
        <v>0</v>
      </c>
    </row>
    <row r="48" spans="2:77" x14ac:dyDescent="0.25">
      <c r="B48">
        <v>43</v>
      </c>
      <c r="C48" s="33"/>
      <c r="D48" s="33"/>
      <c r="E48" s="33"/>
      <c r="F48" s="14"/>
      <c r="G48" s="15"/>
      <c r="H48" s="31">
        <f t="shared" si="60"/>
        <v>0</v>
      </c>
      <c r="I48" s="337">
        <f t="shared" si="61"/>
        <v>0</v>
      </c>
      <c r="J48" s="15"/>
      <c r="K48" s="335">
        <f t="shared" si="1"/>
        <v>0</v>
      </c>
      <c r="L48" s="14"/>
      <c r="M48" s="15"/>
      <c r="N48" s="31">
        <f t="shared" si="62"/>
        <v>0</v>
      </c>
      <c r="O48" s="337">
        <f t="shared" si="63"/>
        <v>0</v>
      </c>
      <c r="P48" s="15"/>
      <c r="Q48" s="335">
        <f t="shared" si="4"/>
        <v>0</v>
      </c>
      <c r="R48" s="14"/>
      <c r="S48" s="15"/>
      <c r="T48" s="31">
        <f t="shared" si="64"/>
        <v>0</v>
      </c>
      <c r="U48" s="337">
        <f t="shared" si="65"/>
        <v>0</v>
      </c>
      <c r="V48" s="15"/>
      <c r="W48" s="335">
        <f t="shared" si="82"/>
        <v>0</v>
      </c>
      <c r="X48" s="14"/>
      <c r="Y48" s="15"/>
      <c r="Z48" s="31">
        <f t="shared" si="66"/>
        <v>0</v>
      </c>
      <c r="AA48" s="337">
        <f t="shared" si="67"/>
        <v>0</v>
      </c>
      <c r="AB48" s="15"/>
      <c r="AC48" s="335">
        <f t="shared" si="68"/>
        <v>0</v>
      </c>
      <c r="AD48" s="14"/>
      <c r="AE48" s="15"/>
      <c r="AF48" s="31">
        <f t="shared" si="69"/>
        <v>0</v>
      </c>
      <c r="AG48" s="337">
        <f t="shared" si="70"/>
        <v>0</v>
      </c>
      <c r="AH48" s="15"/>
      <c r="AI48" s="335">
        <f t="shared" si="71"/>
        <v>0</v>
      </c>
      <c r="AJ48" s="14"/>
      <c r="AK48" s="15"/>
      <c r="AL48" s="31">
        <f t="shared" si="72"/>
        <v>0</v>
      </c>
      <c r="AM48" s="337">
        <f t="shared" si="73"/>
        <v>0</v>
      </c>
      <c r="AN48" s="15"/>
      <c r="AO48" s="335">
        <f t="shared" si="35"/>
        <v>0</v>
      </c>
      <c r="AP48" s="14"/>
      <c r="AQ48" s="15"/>
      <c r="AR48" s="31">
        <f t="shared" si="74"/>
        <v>0</v>
      </c>
      <c r="AS48" s="337">
        <f t="shared" si="75"/>
        <v>0</v>
      </c>
      <c r="AT48" s="15"/>
      <c r="AU48" s="335">
        <f t="shared" si="36"/>
        <v>0</v>
      </c>
      <c r="AV48" s="14"/>
      <c r="AW48" s="15"/>
      <c r="AX48" s="31">
        <f t="shared" si="58"/>
        <v>0</v>
      </c>
      <c r="AY48" s="337">
        <f t="shared" si="59"/>
        <v>0</v>
      </c>
      <c r="AZ48" s="15"/>
      <c r="BA48" s="335">
        <f t="shared" si="37"/>
        <v>0</v>
      </c>
      <c r="BB48" s="14"/>
      <c r="BC48" s="15"/>
      <c r="BD48" s="31">
        <f t="shared" si="76"/>
        <v>0</v>
      </c>
      <c r="BE48" s="337">
        <f t="shared" si="77"/>
        <v>0</v>
      </c>
      <c r="BF48" s="15"/>
      <c r="BG48" s="335">
        <f t="shared" si="48"/>
        <v>0</v>
      </c>
      <c r="BH48" s="14"/>
      <c r="BI48" s="15"/>
      <c r="BJ48" s="31">
        <f t="shared" si="56"/>
        <v>0</v>
      </c>
      <c r="BK48" s="337">
        <f t="shared" si="57"/>
        <v>0</v>
      </c>
      <c r="BL48" s="15"/>
      <c r="BM48" s="335">
        <f t="shared" si="38"/>
        <v>0</v>
      </c>
      <c r="BN48" s="14"/>
      <c r="BO48" s="15"/>
      <c r="BP48" s="31">
        <f t="shared" si="78"/>
        <v>0</v>
      </c>
      <c r="BQ48" s="337">
        <f t="shared" si="79"/>
        <v>0</v>
      </c>
      <c r="BR48" s="15"/>
      <c r="BS48" s="335">
        <f t="shared" si="53"/>
        <v>0</v>
      </c>
      <c r="BT48" s="14"/>
      <c r="BU48" s="15"/>
      <c r="BV48" s="31">
        <f t="shared" si="80"/>
        <v>0</v>
      </c>
      <c r="BW48" s="337">
        <f t="shared" si="81"/>
        <v>0</v>
      </c>
      <c r="BX48" s="15"/>
      <c r="BY48" s="335">
        <f t="shared" si="39"/>
        <v>0</v>
      </c>
    </row>
    <row r="49" spans="2:77" x14ac:dyDescent="0.25">
      <c r="B49">
        <v>44</v>
      </c>
      <c r="C49" s="33"/>
      <c r="D49" s="33"/>
      <c r="E49" s="33"/>
      <c r="F49" s="14"/>
      <c r="G49" s="15"/>
      <c r="H49" s="31">
        <f t="shared" si="60"/>
        <v>0</v>
      </c>
      <c r="I49" s="337">
        <f t="shared" si="61"/>
        <v>0</v>
      </c>
      <c r="J49" s="15"/>
      <c r="K49" s="335">
        <f t="shared" si="1"/>
        <v>0</v>
      </c>
      <c r="L49" s="14"/>
      <c r="M49" s="15"/>
      <c r="N49" s="31">
        <f t="shared" si="62"/>
        <v>0</v>
      </c>
      <c r="O49" s="337">
        <f t="shared" si="63"/>
        <v>0</v>
      </c>
      <c r="P49" s="15"/>
      <c r="Q49" s="335">
        <f t="shared" si="4"/>
        <v>0</v>
      </c>
      <c r="R49" s="14"/>
      <c r="S49" s="15"/>
      <c r="T49" s="31">
        <f t="shared" si="64"/>
        <v>0</v>
      </c>
      <c r="U49" s="337">
        <f t="shared" si="65"/>
        <v>0</v>
      </c>
      <c r="V49" s="15"/>
      <c r="W49" s="335">
        <f t="shared" si="82"/>
        <v>0</v>
      </c>
      <c r="X49" s="14"/>
      <c r="Y49" s="15"/>
      <c r="Z49" s="31">
        <f t="shared" si="66"/>
        <v>0</v>
      </c>
      <c r="AA49" s="337">
        <f t="shared" si="67"/>
        <v>0</v>
      </c>
      <c r="AB49" s="15"/>
      <c r="AC49" s="335">
        <f t="shared" si="68"/>
        <v>0</v>
      </c>
      <c r="AD49" s="14"/>
      <c r="AE49" s="15"/>
      <c r="AF49" s="31">
        <f t="shared" si="69"/>
        <v>0</v>
      </c>
      <c r="AG49" s="337">
        <f t="shared" si="70"/>
        <v>0</v>
      </c>
      <c r="AH49" s="15"/>
      <c r="AI49" s="335">
        <f t="shared" si="71"/>
        <v>0</v>
      </c>
      <c r="AJ49" s="14"/>
      <c r="AK49" s="15"/>
      <c r="AL49" s="31">
        <f t="shared" si="72"/>
        <v>0</v>
      </c>
      <c r="AM49" s="337">
        <f t="shared" si="73"/>
        <v>0</v>
      </c>
      <c r="AN49" s="15"/>
      <c r="AO49" s="335">
        <f t="shared" si="35"/>
        <v>0</v>
      </c>
      <c r="AP49" s="14"/>
      <c r="AQ49" s="15"/>
      <c r="AR49" s="31">
        <f t="shared" si="74"/>
        <v>0</v>
      </c>
      <c r="AS49" s="337">
        <f t="shared" si="75"/>
        <v>0</v>
      </c>
      <c r="AT49" s="15"/>
      <c r="AU49" s="335">
        <f t="shared" si="36"/>
        <v>0</v>
      </c>
      <c r="AV49" s="14"/>
      <c r="AW49" s="15"/>
      <c r="AX49" s="31">
        <f t="shared" si="58"/>
        <v>0</v>
      </c>
      <c r="AY49" s="337">
        <f t="shared" si="59"/>
        <v>0</v>
      </c>
      <c r="AZ49" s="15"/>
      <c r="BA49" s="335">
        <f t="shared" si="37"/>
        <v>0</v>
      </c>
      <c r="BB49" s="14"/>
      <c r="BC49" s="15"/>
      <c r="BD49" s="31">
        <f t="shared" si="76"/>
        <v>0</v>
      </c>
      <c r="BE49" s="337">
        <f t="shared" si="77"/>
        <v>0</v>
      </c>
      <c r="BF49" s="15"/>
      <c r="BG49" s="335">
        <f t="shared" si="48"/>
        <v>0</v>
      </c>
      <c r="BH49" s="14"/>
      <c r="BI49" s="15"/>
      <c r="BJ49" s="31">
        <f t="shared" si="56"/>
        <v>0</v>
      </c>
      <c r="BK49" s="337">
        <f t="shared" si="57"/>
        <v>0</v>
      </c>
      <c r="BL49" s="15"/>
      <c r="BM49" s="335">
        <f t="shared" si="38"/>
        <v>0</v>
      </c>
      <c r="BN49" s="14"/>
      <c r="BO49" s="15"/>
      <c r="BP49" s="31">
        <f t="shared" si="78"/>
        <v>0</v>
      </c>
      <c r="BQ49" s="337">
        <f t="shared" si="79"/>
        <v>0</v>
      </c>
      <c r="BR49" s="15"/>
      <c r="BS49" s="335">
        <f t="shared" si="53"/>
        <v>0</v>
      </c>
      <c r="BT49" s="14"/>
      <c r="BU49" s="15"/>
      <c r="BV49" s="31">
        <f t="shared" si="80"/>
        <v>0</v>
      </c>
      <c r="BW49" s="337">
        <f t="shared" si="81"/>
        <v>0</v>
      </c>
      <c r="BX49" s="15"/>
      <c r="BY49" s="335">
        <f t="shared" si="39"/>
        <v>0</v>
      </c>
    </row>
    <row r="50" spans="2:77" x14ac:dyDescent="0.25">
      <c r="B50">
        <v>45</v>
      </c>
      <c r="C50" s="33"/>
      <c r="D50" s="33"/>
      <c r="E50" s="33"/>
      <c r="F50" s="14"/>
      <c r="G50" s="15"/>
      <c r="H50" s="31">
        <f t="shared" si="60"/>
        <v>0</v>
      </c>
      <c r="I50" s="337">
        <f t="shared" si="61"/>
        <v>0</v>
      </c>
      <c r="J50" s="15"/>
      <c r="K50" s="335">
        <f t="shared" si="1"/>
        <v>0</v>
      </c>
      <c r="L50" s="14"/>
      <c r="M50" s="15"/>
      <c r="N50" s="31">
        <f t="shared" si="62"/>
        <v>0</v>
      </c>
      <c r="O50" s="337">
        <f t="shared" si="63"/>
        <v>0</v>
      </c>
      <c r="P50" s="15"/>
      <c r="Q50" s="335">
        <f t="shared" si="4"/>
        <v>0</v>
      </c>
      <c r="R50" s="14"/>
      <c r="S50" s="15"/>
      <c r="T50" s="31">
        <f t="shared" si="64"/>
        <v>0</v>
      </c>
      <c r="U50" s="337">
        <f t="shared" si="65"/>
        <v>0</v>
      </c>
      <c r="V50" s="15"/>
      <c r="W50" s="335">
        <f t="shared" si="82"/>
        <v>0</v>
      </c>
      <c r="X50" s="14"/>
      <c r="Y50" s="15"/>
      <c r="Z50" s="31">
        <f t="shared" si="66"/>
        <v>0</v>
      </c>
      <c r="AA50" s="337">
        <f t="shared" si="67"/>
        <v>0</v>
      </c>
      <c r="AB50" s="15"/>
      <c r="AC50" s="335">
        <f t="shared" si="68"/>
        <v>0</v>
      </c>
      <c r="AD50" s="14"/>
      <c r="AE50" s="15"/>
      <c r="AF50" s="31">
        <f t="shared" si="69"/>
        <v>0</v>
      </c>
      <c r="AG50" s="337">
        <f t="shared" si="70"/>
        <v>0</v>
      </c>
      <c r="AH50" s="15"/>
      <c r="AI50" s="335">
        <f t="shared" si="71"/>
        <v>0</v>
      </c>
      <c r="AJ50" s="14"/>
      <c r="AK50" s="15"/>
      <c r="AL50" s="31">
        <f t="shared" si="72"/>
        <v>0</v>
      </c>
      <c r="AM50" s="337">
        <f t="shared" si="73"/>
        <v>0</v>
      </c>
      <c r="AN50" s="15"/>
      <c r="AO50" s="335">
        <f t="shared" si="35"/>
        <v>0</v>
      </c>
      <c r="AP50" s="14"/>
      <c r="AQ50" s="15"/>
      <c r="AR50" s="31">
        <f t="shared" si="74"/>
        <v>0</v>
      </c>
      <c r="AS50" s="337">
        <f t="shared" si="75"/>
        <v>0</v>
      </c>
      <c r="AT50" s="15"/>
      <c r="AU50" s="335">
        <f t="shared" si="36"/>
        <v>0</v>
      </c>
      <c r="AV50" s="14"/>
      <c r="AW50" s="15"/>
      <c r="AX50" s="31">
        <f t="shared" si="58"/>
        <v>0</v>
      </c>
      <c r="AY50" s="337">
        <f t="shared" si="59"/>
        <v>0</v>
      </c>
      <c r="AZ50" s="15"/>
      <c r="BA50" s="335">
        <f t="shared" si="37"/>
        <v>0</v>
      </c>
      <c r="BB50" s="14"/>
      <c r="BC50" s="15"/>
      <c r="BD50" s="31">
        <f t="shared" si="76"/>
        <v>0</v>
      </c>
      <c r="BE50" s="337">
        <f t="shared" si="77"/>
        <v>0</v>
      </c>
      <c r="BF50" s="15"/>
      <c r="BG50" s="335">
        <f t="shared" si="48"/>
        <v>0</v>
      </c>
      <c r="BH50" s="14"/>
      <c r="BI50" s="15"/>
      <c r="BJ50" s="31">
        <f t="shared" si="56"/>
        <v>0</v>
      </c>
      <c r="BK50" s="337">
        <f t="shared" si="57"/>
        <v>0</v>
      </c>
      <c r="BL50" s="15"/>
      <c r="BM50" s="335">
        <f t="shared" si="38"/>
        <v>0</v>
      </c>
      <c r="BN50" s="14"/>
      <c r="BO50" s="15"/>
      <c r="BP50" s="31">
        <f t="shared" si="78"/>
        <v>0</v>
      </c>
      <c r="BQ50" s="337">
        <f t="shared" si="79"/>
        <v>0</v>
      </c>
      <c r="BR50" s="15"/>
      <c r="BS50" s="335">
        <f t="shared" si="53"/>
        <v>0</v>
      </c>
      <c r="BT50" s="14"/>
      <c r="BU50" s="15"/>
      <c r="BV50" s="31">
        <f t="shared" si="80"/>
        <v>0</v>
      </c>
      <c r="BW50" s="337">
        <f t="shared" si="81"/>
        <v>0</v>
      </c>
      <c r="BX50" s="15"/>
      <c r="BY50" s="335">
        <f t="shared" si="39"/>
        <v>0</v>
      </c>
    </row>
    <row r="51" spans="2:77" x14ac:dyDescent="0.25">
      <c r="B51">
        <v>46</v>
      </c>
      <c r="C51" s="33"/>
      <c r="D51" s="33"/>
      <c r="E51" s="33"/>
      <c r="F51" s="14"/>
      <c r="G51" s="15"/>
      <c r="H51" s="31">
        <f t="shared" si="60"/>
        <v>0</v>
      </c>
      <c r="I51" s="337">
        <f t="shared" si="61"/>
        <v>0</v>
      </c>
      <c r="J51" s="15"/>
      <c r="K51" s="335">
        <f t="shared" si="1"/>
        <v>0</v>
      </c>
      <c r="L51" s="14"/>
      <c r="M51" s="15"/>
      <c r="N51" s="31">
        <f t="shared" si="62"/>
        <v>0</v>
      </c>
      <c r="O51" s="337">
        <f t="shared" si="63"/>
        <v>0</v>
      </c>
      <c r="P51" s="15"/>
      <c r="Q51" s="335">
        <f t="shared" si="4"/>
        <v>0</v>
      </c>
      <c r="R51" s="14"/>
      <c r="S51" s="15"/>
      <c r="T51" s="31">
        <f t="shared" si="64"/>
        <v>0</v>
      </c>
      <c r="U51" s="337">
        <f t="shared" si="65"/>
        <v>0</v>
      </c>
      <c r="V51" s="15"/>
      <c r="W51" s="335">
        <f t="shared" si="82"/>
        <v>0</v>
      </c>
      <c r="X51" s="14"/>
      <c r="Y51" s="15"/>
      <c r="Z51" s="31">
        <f t="shared" si="66"/>
        <v>0</v>
      </c>
      <c r="AA51" s="337">
        <f t="shared" si="67"/>
        <v>0</v>
      </c>
      <c r="AB51" s="15"/>
      <c r="AC51" s="335">
        <f t="shared" si="68"/>
        <v>0</v>
      </c>
      <c r="AD51" s="14"/>
      <c r="AE51" s="15"/>
      <c r="AF51" s="31">
        <f t="shared" si="69"/>
        <v>0</v>
      </c>
      <c r="AG51" s="337">
        <f t="shared" si="70"/>
        <v>0</v>
      </c>
      <c r="AH51" s="15"/>
      <c r="AI51" s="335">
        <f t="shared" si="71"/>
        <v>0</v>
      </c>
      <c r="AJ51" s="14"/>
      <c r="AK51" s="15"/>
      <c r="AL51" s="31">
        <f t="shared" si="72"/>
        <v>0</v>
      </c>
      <c r="AM51" s="337">
        <f t="shared" si="73"/>
        <v>0</v>
      </c>
      <c r="AN51" s="15"/>
      <c r="AO51" s="335">
        <f t="shared" si="35"/>
        <v>0</v>
      </c>
      <c r="AP51" s="14"/>
      <c r="AQ51" s="15"/>
      <c r="AR51" s="31">
        <f t="shared" si="74"/>
        <v>0</v>
      </c>
      <c r="AS51" s="337">
        <f t="shared" si="75"/>
        <v>0</v>
      </c>
      <c r="AT51" s="15"/>
      <c r="AU51" s="335">
        <f t="shared" si="36"/>
        <v>0</v>
      </c>
      <c r="AV51" s="14"/>
      <c r="AW51" s="15"/>
      <c r="AX51" s="31">
        <f t="shared" si="58"/>
        <v>0</v>
      </c>
      <c r="AY51" s="337">
        <f t="shared" si="59"/>
        <v>0</v>
      </c>
      <c r="AZ51" s="15"/>
      <c r="BA51" s="335">
        <f t="shared" si="37"/>
        <v>0</v>
      </c>
      <c r="BB51" s="14"/>
      <c r="BC51" s="15"/>
      <c r="BD51" s="31">
        <f t="shared" si="76"/>
        <v>0</v>
      </c>
      <c r="BE51" s="337">
        <f t="shared" si="77"/>
        <v>0</v>
      </c>
      <c r="BF51" s="15"/>
      <c r="BG51" s="335">
        <f t="shared" si="48"/>
        <v>0</v>
      </c>
      <c r="BH51" s="14"/>
      <c r="BI51" s="15"/>
      <c r="BJ51" s="31">
        <f t="shared" si="56"/>
        <v>0</v>
      </c>
      <c r="BK51" s="337">
        <f t="shared" si="57"/>
        <v>0</v>
      </c>
      <c r="BL51" s="15"/>
      <c r="BM51" s="335">
        <f t="shared" si="38"/>
        <v>0</v>
      </c>
      <c r="BN51" s="14"/>
      <c r="BO51" s="15"/>
      <c r="BP51" s="31">
        <f t="shared" si="78"/>
        <v>0</v>
      </c>
      <c r="BQ51" s="337">
        <f t="shared" si="79"/>
        <v>0</v>
      </c>
      <c r="BR51" s="15"/>
      <c r="BS51" s="335">
        <f t="shared" si="53"/>
        <v>0</v>
      </c>
      <c r="BT51" s="14"/>
      <c r="BU51" s="15"/>
      <c r="BV51" s="31">
        <f t="shared" si="80"/>
        <v>0</v>
      </c>
      <c r="BW51" s="337">
        <f t="shared" si="81"/>
        <v>0</v>
      </c>
      <c r="BX51" s="15"/>
      <c r="BY51" s="335">
        <f t="shared" si="39"/>
        <v>0</v>
      </c>
    </row>
    <row r="52" spans="2:77" x14ac:dyDescent="0.25">
      <c r="B52">
        <v>47</v>
      </c>
      <c r="C52" s="33"/>
      <c r="D52" s="33"/>
      <c r="E52" s="33"/>
      <c r="F52" s="14"/>
      <c r="G52" s="15"/>
      <c r="H52" s="31">
        <f t="shared" si="60"/>
        <v>0</v>
      </c>
      <c r="I52" s="337">
        <f t="shared" si="61"/>
        <v>0</v>
      </c>
      <c r="J52" s="15"/>
      <c r="K52" s="335">
        <f t="shared" si="1"/>
        <v>0</v>
      </c>
      <c r="L52" s="14"/>
      <c r="M52" s="15"/>
      <c r="N52" s="31">
        <f t="shared" si="62"/>
        <v>0</v>
      </c>
      <c r="O52" s="337">
        <f t="shared" si="63"/>
        <v>0</v>
      </c>
      <c r="P52" s="15"/>
      <c r="Q52" s="335">
        <f t="shared" si="4"/>
        <v>0</v>
      </c>
      <c r="R52" s="14"/>
      <c r="S52" s="15"/>
      <c r="T52" s="31">
        <f t="shared" si="64"/>
        <v>0</v>
      </c>
      <c r="U52" s="337">
        <f t="shared" si="65"/>
        <v>0</v>
      </c>
      <c r="V52" s="15"/>
      <c r="W52" s="335">
        <f t="shared" si="82"/>
        <v>0</v>
      </c>
      <c r="X52" s="14"/>
      <c r="Y52" s="15"/>
      <c r="Z52" s="31">
        <f t="shared" si="66"/>
        <v>0</v>
      </c>
      <c r="AA52" s="337">
        <f t="shared" si="67"/>
        <v>0</v>
      </c>
      <c r="AB52" s="15"/>
      <c r="AC52" s="335">
        <f t="shared" si="68"/>
        <v>0</v>
      </c>
      <c r="AD52" s="14"/>
      <c r="AE52" s="15"/>
      <c r="AF52" s="31">
        <f t="shared" si="69"/>
        <v>0</v>
      </c>
      <c r="AG52" s="337">
        <f t="shared" si="70"/>
        <v>0</v>
      </c>
      <c r="AH52" s="15"/>
      <c r="AI52" s="335">
        <f t="shared" si="71"/>
        <v>0</v>
      </c>
      <c r="AJ52" s="14"/>
      <c r="AK52" s="15"/>
      <c r="AL52" s="31">
        <f t="shared" si="72"/>
        <v>0</v>
      </c>
      <c r="AM52" s="337">
        <f t="shared" si="73"/>
        <v>0</v>
      </c>
      <c r="AN52" s="15"/>
      <c r="AO52" s="335">
        <f t="shared" si="35"/>
        <v>0</v>
      </c>
      <c r="AP52" s="14"/>
      <c r="AQ52" s="15"/>
      <c r="AR52" s="31">
        <f t="shared" si="74"/>
        <v>0</v>
      </c>
      <c r="AS52" s="337">
        <f t="shared" si="75"/>
        <v>0</v>
      </c>
      <c r="AT52" s="15"/>
      <c r="AU52" s="335">
        <f t="shared" si="36"/>
        <v>0</v>
      </c>
      <c r="AV52" s="14"/>
      <c r="AW52" s="15"/>
      <c r="AX52" s="31">
        <f t="shared" si="58"/>
        <v>0</v>
      </c>
      <c r="AY52" s="337">
        <f t="shared" si="59"/>
        <v>0</v>
      </c>
      <c r="AZ52" s="15"/>
      <c r="BA52" s="335">
        <f t="shared" si="37"/>
        <v>0</v>
      </c>
      <c r="BB52" s="14"/>
      <c r="BC52" s="15"/>
      <c r="BD52" s="31">
        <f t="shared" si="76"/>
        <v>0</v>
      </c>
      <c r="BE52" s="337">
        <f t="shared" si="77"/>
        <v>0</v>
      </c>
      <c r="BF52" s="15"/>
      <c r="BG52" s="335">
        <f t="shared" si="48"/>
        <v>0</v>
      </c>
      <c r="BH52" s="14"/>
      <c r="BI52" s="15"/>
      <c r="BJ52" s="31">
        <f t="shared" si="56"/>
        <v>0</v>
      </c>
      <c r="BK52" s="337">
        <f t="shared" si="57"/>
        <v>0</v>
      </c>
      <c r="BL52" s="15"/>
      <c r="BM52" s="335">
        <f t="shared" si="38"/>
        <v>0</v>
      </c>
      <c r="BN52" s="14"/>
      <c r="BO52" s="15"/>
      <c r="BP52" s="31">
        <f t="shared" si="78"/>
        <v>0</v>
      </c>
      <c r="BQ52" s="337">
        <f t="shared" si="79"/>
        <v>0</v>
      </c>
      <c r="BR52" s="15"/>
      <c r="BS52" s="335">
        <f t="shared" si="53"/>
        <v>0</v>
      </c>
      <c r="BT52" s="14"/>
      <c r="BU52" s="15"/>
      <c r="BV52" s="31">
        <f t="shared" si="80"/>
        <v>0</v>
      </c>
      <c r="BW52" s="337">
        <f t="shared" si="81"/>
        <v>0</v>
      </c>
      <c r="BX52" s="15"/>
      <c r="BY52" s="335">
        <f t="shared" si="39"/>
        <v>0</v>
      </c>
    </row>
    <row r="53" spans="2:77" x14ac:dyDescent="0.25">
      <c r="B53">
        <v>48</v>
      </c>
      <c r="C53" s="33"/>
      <c r="D53" s="33"/>
      <c r="E53" s="33"/>
      <c r="F53" s="14"/>
      <c r="G53" s="15"/>
      <c r="H53" s="31">
        <f t="shared" si="60"/>
        <v>0</v>
      </c>
      <c r="I53" s="337">
        <f t="shared" si="61"/>
        <v>0</v>
      </c>
      <c r="J53" s="15"/>
      <c r="K53" s="335">
        <f t="shared" si="1"/>
        <v>0</v>
      </c>
      <c r="L53" s="14"/>
      <c r="M53" s="15"/>
      <c r="N53" s="31">
        <f t="shared" si="62"/>
        <v>0</v>
      </c>
      <c r="O53" s="337">
        <f t="shared" si="63"/>
        <v>0</v>
      </c>
      <c r="P53" s="15"/>
      <c r="Q53" s="335">
        <f t="shared" si="4"/>
        <v>0</v>
      </c>
      <c r="R53" s="14"/>
      <c r="S53" s="15"/>
      <c r="T53" s="31">
        <f t="shared" si="64"/>
        <v>0</v>
      </c>
      <c r="U53" s="337">
        <f t="shared" si="65"/>
        <v>0</v>
      </c>
      <c r="V53" s="15"/>
      <c r="W53" s="335">
        <f t="shared" si="82"/>
        <v>0</v>
      </c>
      <c r="X53" s="14"/>
      <c r="Y53" s="15"/>
      <c r="Z53" s="31">
        <f t="shared" si="66"/>
        <v>0</v>
      </c>
      <c r="AA53" s="337">
        <f t="shared" si="67"/>
        <v>0</v>
      </c>
      <c r="AB53" s="15"/>
      <c r="AC53" s="335">
        <f t="shared" si="68"/>
        <v>0</v>
      </c>
      <c r="AD53" s="14"/>
      <c r="AE53" s="15"/>
      <c r="AF53" s="31">
        <f t="shared" si="69"/>
        <v>0</v>
      </c>
      <c r="AG53" s="337">
        <f t="shared" si="70"/>
        <v>0</v>
      </c>
      <c r="AH53" s="15"/>
      <c r="AI53" s="335">
        <f t="shared" si="71"/>
        <v>0</v>
      </c>
      <c r="AJ53" s="14"/>
      <c r="AK53" s="15"/>
      <c r="AL53" s="31">
        <f t="shared" si="72"/>
        <v>0</v>
      </c>
      <c r="AM53" s="337">
        <f t="shared" si="73"/>
        <v>0</v>
      </c>
      <c r="AN53" s="15"/>
      <c r="AO53" s="335">
        <f t="shared" si="35"/>
        <v>0</v>
      </c>
      <c r="AP53" s="14"/>
      <c r="AQ53" s="15"/>
      <c r="AR53" s="31">
        <f t="shared" si="74"/>
        <v>0</v>
      </c>
      <c r="AS53" s="337">
        <f t="shared" si="75"/>
        <v>0</v>
      </c>
      <c r="AT53" s="15"/>
      <c r="AU53" s="335">
        <f t="shared" si="36"/>
        <v>0</v>
      </c>
      <c r="AV53" s="14"/>
      <c r="AW53" s="15"/>
      <c r="AX53" s="31">
        <f t="shared" si="58"/>
        <v>0</v>
      </c>
      <c r="AY53" s="337">
        <f t="shared" si="59"/>
        <v>0</v>
      </c>
      <c r="AZ53" s="15"/>
      <c r="BA53" s="335">
        <f t="shared" si="37"/>
        <v>0</v>
      </c>
      <c r="BB53" s="14"/>
      <c r="BC53" s="15"/>
      <c r="BD53" s="31">
        <f t="shared" si="76"/>
        <v>0</v>
      </c>
      <c r="BE53" s="337">
        <f t="shared" si="77"/>
        <v>0</v>
      </c>
      <c r="BF53" s="15"/>
      <c r="BG53" s="335">
        <f t="shared" si="48"/>
        <v>0</v>
      </c>
      <c r="BH53" s="14"/>
      <c r="BI53" s="15"/>
      <c r="BJ53" s="31">
        <f t="shared" si="56"/>
        <v>0</v>
      </c>
      <c r="BK53" s="337">
        <f t="shared" si="57"/>
        <v>0</v>
      </c>
      <c r="BL53" s="15"/>
      <c r="BM53" s="335">
        <f t="shared" si="38"/>
        <v>0</v>
      </c>
      <c r="BN53" s="14"/>
      <c r="BO53" s="15"/>
      <c r="BP53" s="31">
        <f t="shared" si="78"/>
        <v>0</v>
      </c>
      <c r="BQ53" s="337">
        <f t="shared" si="79"/>
        <v>0</v>
      </c>
      <c r="BR53" s="15"/>
      <c r="BS53" s="335">
        <f t="shared" si="53"/>
        <v>0</v>
      </c>
      <c r="BT53" s="14"/>
      <c r="BU53" s="15"/>
      <c r="BV53" s="31">
        <f t="shared" si="80"/>
        <v>0</v>
      </c>
      <c r="BW53" s="337">
        <f t="shared" si="81"/>
        <v>0</v>
      </c>
      <c r="BX53" s="15"/>
      <c r="BY53" s="335">
        <f t="shared" si="39"/>
        <v>0</v>
      </c>
    </row>
    <row r="54" spans="2:77" x14ac:dyDescent="0.25">
      <c r="B54">
        <v>49</v>
      </c>
      <c r="C54" s="33"/>
      <c r="D54" s="33"/>
      <c r="E54" s="33"/>
      <c r="F54" s="14"/>
      <c r="G54" s="15"/>
      <c r="H54" s="31">
        <f t="shared" si="60"/>
        <v>0</v>
      </c>
      <c r="I54" s="337">
        <f t="shared" si="61"/>
        <v>0</v>
      </c>
      <c r="J54" s="15"/>
      <c r="K54" s="335">
        <f t="shared" si="1"/>
        <v>0</v>
      </c>
      <c r="L54" s="14"/>
      <c r="M54" s="15"/>
      <c r="N54" s="31">
        <f t="shared" si="62"/>
        <v>0</v>
      </c>
      <c r="O54" s="337">
        <f t="shared" si="63"/>
        <v>0</v>
      </c>
      <c r="P54" s="15"/>
      <c r="Q54" s="335">
        <f t="shared" si="4"/>
        <v>0</v>
      </c>
      <c r="R54" s="14"/>
      <c r="S54" s="15"/>
      <c r="T54" s="31">
        <f t="shared" si="64"/>
        <v>0</v>
      </c>
      <c r="U54" s="337">
        <f t="shared" si="65"/>
        <v>0</v>
      </c>
      <c r="V54" s="15"/>
      <c r="W54" s="335">
        <f t="shared" si="82"/>
        <v>0</v>
      </c>
      <c r="X54" s="14"/>
      <c r="Y54" s="15"/>
      <c r="Z54" s="31">
        <f t="shared" si="66"/>
        <v>0</v>
      </c>
      <c r="AA54" s="337">
        <f t="shared" si="67"/>
        <v>0</v>
      </c>
      <c r="AB54" s="15"/>
      <c r="AC54" s="335">
        <f t="shared" si="68"/>
        <v>0</v>
      </c>
      <c r="AD54" s="14"/>
      <c r="AE54" s="15"/>
      <c r="AF54" s="31">
        <f t="shared" si="69"/>
        <v>0</v>
      </c>
      <c r="AG54" s="337">
        <f t="shared" si="70"/>
        <v>0</v>
      </c>
      <c r="AH54" s="15"/>
      <c r="AI54" s="335">
        <f t="shared" si="71"/>
        <v>0</v>
      </c>
      <c r="AJ54" s="14"/>
      <c r="AK54" s="15"/>
      <c r="AL54" s="31">
        <f t="shared" si="72"/>
        <v>0</v>
      </c>
      <c r="AM54" s="337">
        <f t="shared" si="73"/>
        <v>0</v>
      </c>
      <c r="AN54" s="15"/>
      <c r="AO54" s="335">
        <f t="shared" si="35"/>
        <v>0</v>
      </c>
      <c r="AP54" s="14"/>
      <c r="AQ54" s="15"/>
      <c r="AR54" s="31">
        <f t="shared" si="74"/>
        <v>0</v>
      </c>
      <c r="AS54" s="337">
        <f t="shared" si="75"/>
        <v>0</v>
      </c>
      <c r="AT54" s="15"/>
      <c r="AU54" s="335">
        <f t="shared" si="36"/>
        <v>0</v>
      </c>
      <c r="AV54" s="14"/>
      <c r="AW54" s="15"/>
      <c r="AX54" s="31">
        <f t="shared" si="58"/>
        <v>0</v>
      </c>
      <c r="AY54" s="337">
        <f t="shared" si="59"/>
        <v>0</v>
      </c>
      <c r="AZ54" s="15"/>
      <c r="BA54" s="335">
        <f t="shared" si="37"/>
        <v>0</v>
      </c>
      <c r="BB54" s="14"/>
      <c r="BC54" s="15"/>
      <c r="BD54" s="31">
        <f t="shared" si="76"/>
        <v>0</v>
      </c>
      <c r="BE54" s="337">
        <f t="shared" si="77"/>
        <v>0</v>
      </c>
      <c r="BF54" s="15"/>
      <c r="BG54" s="335">
        <f t="shared" si="48"/>
        <v>0</v>
      </c>
      <c r="BH54" s="14"/>
      <c r="BI54" s="15"/>
      <c r="BJ54" s="31">
        <f t="shared" si="56"/>
        <v>0</v>
      </c>
      <c r="BK54" s="337">
        <f t="shared" si="57"/>
        <v>0</v>
      </c>
      <c r="BL54" s="15"/>
      <c r="BM54" s="335">
        <f t="shared" si="38"/>
        <v>0</v>
      </c>
      <c r="BN54" s="14"/>
      <c r="BO54" s="15"/>
      <c r="BP54" s="31">
        <f t="shared" si="78"/>
        <v>0</v>
      </c>
      <c r="BQ54" s="337">
        <f t="shared" si="79"/>
        <v>0</v>
      </c>
      <c r="BR54" s="15"/>
      <c r="BS54" s="335">
        <f t="shared" si="53"/>
        <v>0</v>
      </c>
      <c r="BT54" s="14"/>
      <c r="BU54" s="15"/>
      <c r="BV54" s="31">
        <f t="shared" si="80"/>
        <v>0</v>
      </c>
      <c r="BW54" s="337">
        <f t="shared" si="81"/>
        <v>0</v>
      </c>
      <c r="BX54" s="15"/>
      <c r="BY54" s="335">
        <f t="shared" si="39"/>
        <v>0</v>
      </c>
    </row>
    <row r="55" spans="2:77" x14ac:dyDescent="0.25">
      <c r="B55">
        <v>50</v>
      </c>
      <c r="C55" s="33"/>
      <c r="D55" s="33"/>
      <c r="E55" s="33"/>
      <c r="F55" s="14"/>
      <c r="G55" s="15"/>
      <c r="H55" s="31">
        <f t="shared" si="60"/>
        <v>0</v>
      </c>
      <c r="I55" s="337">
        <f t="shared" si="61"/>
        <v>0</v>
      </c>
      <c r="J55" s="15"/>
      <c r="K55" s="335">
        <f t="shared" si="1"/>
        <v>0</v>
      </c>
      <c r="L55" s="14"/>
      <c r="M55" s="15"/>
      <c r="N55" s="31">
        <f t="shared" si="62"/>
        <v>0</v>
      </c>
      <c r="O55" s="337">
        <f t="shared" si="63"/>
        <v>0</v>
      </c>
      <c r="P55" s="15"/>
      <c r="Q55" s="335">
        <f t="shared" si="4"/>
        <v>0</v>
      </c>
      <c r="R55" s="14"/>
      <c r="S55" s="15"/>
      <c r="T55" s="31">
        <f t="shared" si="64"/>
        <v>0</v>
      </c>
      <c r="U55" s="337">
        <f t="shared" si="65"/>
        <v>0</v>
      </c>
      <c r="V55" s="15"/>
      <c r="W55" s="335">
        <f t="shared" si="82"/>
        <v>0</v>
      </c>
      <c r="X55" s="14"/>
      <c r="Y55" s="15"/>
      <c r="Z55" s="31">
        <f t="shared" si="66"/>
        <v>0</v>
      </c>
      <c r="AA55" s="337">
        <f t="shared" si="67"/>
        <v>0</v>
      </c>
      <c r="AB55" s="15"/>
      <c r="AC55" s="335">
        <f t="shared" si="68"/>
        <v>0</v>
      </c>
      <c r="AD55" s="14"/>
      <c r="AE55" s="15"/>
      <c r="AF55" s="31">
        <f t="shared" si="69"/>
        <v>0</v>
      </c>
      <c r="AG55" s="337">
        <f t="shared" si="70"/>
        <v>0</v>
      </c>
      <c r="AH55" s="15"/>
      <c r="AI55" s="335">
        <f t="shared" si="71"/>
        <v>0</v>
      </c>
      <c r="AJ55" s="14"/>
      <c r="AK55" s="15"/>
      <c r="AL55" s="31">
        <f t="shared" si="72"/>
        <v>0</v>
      </c>
      <c r="AM55" s="337">
        <f t="shared" si="73"/>
        <v>0</v>
      </c>
      <c r="AN55" s="15"/>
      <c r="AO55" s="335">
        <f t="shared" si="35"/>
        <v>0</v>
      </c>
      <c r="AP55" s="14"/>
      <c r="AQ55" s="15"/>
      <c r="AR55" s="31">
        <f t="shared" si="74"/>
        <v>0</v>
      </c>
      <c r="AS55" s="337">
        <f t="shared" si="75"/>
        <v>0</v>
      </c>
      <c r="AT55" s="15"/>
      <c r="AU55" s="335">
        <f t="shared" si="36"/>
        <v>0</v>
      </c>
      <c r="AV55" s="14"/>
      <c r="AW55" s="15"/>
      <c r="AX55" s="31">
        <f t="shared" si="58"/>
        <v>0</v>
      </c>
      <c r="AY55" s="337">
        <f t="shared" si="59"/>
        <v>0</v>
      </c>
      <c r="AZ55" s="15"/>
      <c r="BA55" s="335">
        <f t="shared" si="37"/>
        <v>0</v>
      </c>
      <c r="BB55" s="14"/>
      <c r="BC55" s="15"/>
      <c r="BD55" s="31">
        <f t="shared" si="76"/>
        <v>0</v>
      </c>
      <c r="BE55" s="337">
        <f t="shared" si="77"/>
        <v>0</v>
      </c>
      <c r="BF55" s="15"/>
      <c r="BG55" s="335">
        <f t="shared" si="48"/>
        <v>0</v>
      </c>
      <c r="BH55" s="14"/>
      <c r="BI55" s="15"/>
      <c r="BJ55" s="31">
        <f t="shared" si="56"/>
        <v>0</v>
      </c>
      <c r="BK55" s="337">
        <f t="shared" si="57"/>
        <v>0</v>
      </c>
      <c r="BL55" s="15"/>
      <c r="BM55" s="335">
        <f t="shared" si="38"/>
        <v>0</v>
      </c>
      <c r="BN55" s="14"/>
      <c r="BO55" s="15"/>
      <c r="BP55" s="31">
        <f t="shared" si="78"/>
        <v>0</v>
      </c>
      <c r="BQ55" s="337">
        <f t="shared" si="79"/>
        <v>0</v>
      </c>
      <c r="BR55" s="15"/>
      <c r="BS55" s="335">
        <f t="shared" si="53"/>
        <v>0</v>
      </c>
      <c r="BT55" s="14"/>
      <c r="BU55" s="15"/>
      <c r="BV55" s="31">
        <f t="shared" si="80"/>
        <v>0</v>
      </c>
      <c r="BW55" s="337">
        <f t="shared" si="81"/>
        <v>0</v>
      </c>
      <c r="BX55" s="15"/>
      <c r="BY55" s="335">
        <f t="shared" si="39"/>
        <v>0</v>
      </c>
    </row>
    <row r="56" spans="2:77" x14ac:dyDescent="0.25">
      <c r="B56">
        <v>51</v>
      </c>
      <c r="C56" s="33"/>
      <c r="D56" s="33"/>
      <c r="E56" s="33"/>
      <c r="F56" s="14"/>
      <c r="G56" s="15"/>
      <c r="H56" s="31">
        <f t="shared" si="60"/>
        <v>0</v>
      </c>
      <c r="I56" s="337">
        <f t="shared" si="61"/>
        <v>0</v>
      </c>
      <c r="J56" s="15"/>
      <c r="K56" s="335">
        <f t="shared" si="1"/>
        <v>0</v>
      </c>
      <c r="L56" s="14"/>
      <c r="M56" s="15"/>
      <c r="N56" s="31">
        <f t="shared" si="62"/>
        <v>0</v>
      </c>
      <c r="O56" s="337">
        <f t="shared" si="63"/>
        <v>0</v>
      </c>
      <c r="P56" s="15"/>
      <c r="Q56" s="335">
        <f t="shared" si="4"/>
        <v>0</v>
      </c>
      <c r="R56" s="14"/>
      <c r="S56" s="15"/>
      <c r="T56" s="31">
        <f t="shared" si="64"/>
        <v>0</v>
      </c>
      <c r="U56" s="337">
        <f t="shared" si="65"/>
        <v>0</v>
      </c>
      <c r="V56" s="15"/>
      <c r="W56" s="335">
        <f t="shared" si="82"/>
        <v>0</v>
      </c>
      <c r="X56" s="14"/>
      <c r="Y56" s="15"/>
      <c r="Z56" s="31">
        <f t="shared" si="66"/>
        <v>0</v>
      </c>
      <c r="AA56" s="337">
        <f t="shared" si="67"/>
        <v>0</v>
      </c>
      <c r="AB56" s="15"/>
      <c r="AC56" s="335">
        <f t="shared" si="68"/>
        <v>0</v>
      </c>
      <c r="AD56" s="14"/>
      <c r="AE56" s="15"/>
      <c r="AF56" s="31">
        <f t="shared" si="69"/>
        <v>0</v>
      </c>
      <c r="AG56" s="337">
        <f t="shared" si="70"/>
        <v>0</v>
      </c>
      <c r="AH56" s="15"/>
      <c r="AI56" s="335">
        <f t="shared" si="71"/>
        <v>0</v>
      </c>
      <c r="AJ56" s="14"/>
      <c r="AK56" s="15"/>
      <c r="AL56" s="31">
        <f t="shared" si="72"/>
        <v>0</v>
      </c>
      <c r="AM56" s="337">
        <f t="shared" si="73"/>
        <v>0</v>
      </c>
      <c r="AN56" s="15"/>
      <c r="AO56" s="335">
        <f t="shared" si="35"/>
        <v>0</v>
      </c>
      <c r="AP56" s="14"/>
      <c r="AQ56" s="15"/>
      <c r="AR56" s="31">
        <f t="shared" si="74"/>
        <v>0</v>
      </c>
      <c r="AS56" s="337">
        <f t="shared" si="75"/>
        <v>0</v>
      </c>
      <c r="AT56" s="15"/>
      <c r="AU56" s="335">
        <f t="shared" si="36"/>
        <v>0</v>
      </c>
      <c r="AV56" s="14"/>
      <c r="AW56" s="15"/>
      <c r="AX56" s="31">
        <f t="shared" si="58"/>
        <v>0</v>
      </c>
      <c r="AY56" s="337">
        <f t="shared" si="59"/>
        <v>0</v>
      </c>
      <c r="AZ56" s="15"/>
      <c r="BA56" s="335">
        <f t="shared" si="37"/>
        <v>0</v>
      </c>
      <c r="BB56" s="14"/>
      <c r="BC56" s="15"/>
      <c r="BD56" s="31">
        <f t="shared" si="76"/>
        <v>0</v>
      </c>
      <c r="BE56" s="337">
        <f t="shared" si="77"/>
        <v>0</v>
      </c>
      <c r="BF56" s="15"/>
      <c r="BG56" s="335">
        <f t="shared" si="48"/>
        <v>0</v>
      </c>
      <c r="BH56" s="14"/>
      <c r="BI56" s="15"/>
      <c r="BJ56" s="31">
        <f t="shared" si="56"/>
        <v>0</v>
      </c>
      <c r="BK56" s="337">
        <f t="shared" si="57"/>
        <v>0</v>
      </c>
      <c r="BL56" s="15"/>
      <c r="BM56" s="335">
        <f t="shared" si="38"/>
        <v>0</v>
      </c>
      <c r="BN56" s="14"/>
      <c r="BO56" s="15"/>
      <c r="BP56" s="31">
        <f t="shared" si="78"/>
        <v>0</v>
      </c>
      <c r="BQ56" s="337">
        <f t="shared" si="79"/>
        <v>0</v>
      </c>
      <c r="BR56" s="15"/>
      <c r="BS56" s="335">
        <f t="shared" si="53"/>
        <v>0</v>
      </c>
      <c r="BT56" s="14"/>
      <c r="BU56" s="15"/>
      <c r="BV56" s="31">
        <f t="shared" si="80"/>
        <v>0</v>
      </c>
      <c r="BW56" s="337">
        <f t="shared" si="81"/>
        <v>0</v>
      </c>
      <c r="BX56" s="15"/>
      <c r="BY56" s="335">
        <f t="shared" si="39"/>
        <v>0</v>
      </c>
    </row>
    <row r="57" spans="2:77" x14ac:dyDescent="0.25">
      <c r="B57">
        <v>52</v>
      </c>
      <c r="C57" s="33"/>
      <c r="D57" s="33"/>
      <c r="E57" s="33"/>
      <c r="F57" s="14"/>
      <c r="G57" s="15"/>
      <c r="H57" s="31">
        <f t="shared" si="60"/>
        <v>0</v>
      </c>
      <c r="I57" s="337">
        <f t="shared" si="61"/>
        <v>0</v>
      </c>
      <c r="J57" s="15"/>
      <c r="K57" s="335">
        <f t="shared" si="1"/>
        <v>0</v>
      </c>
      <c r="L57" s="14"/>
      <c r="M57" s="15"/>
      <c r="N57" s="31">
        <f t="shared" si="62"/>
        <v>0</v>
      </c>
      <c r="O57" s="337">
        <f t="shared" si="63"/>
        <v>0</v>
      </c>
      <c r="P57" s="15"/>
      <c r="Q57" s="335">
        <f t="shared" si="4"/>
        <v>0</v>
      </c>
      <c r="R57" s="14"/>
      <c r="S57" s="15"/>
      <c r="T57" s="31">
        <f t="shared" si="64"/>
        <v>0</v>
      </c>
      <c r="U57" s="337">
        <f t="shared" si="65"/>
        <v>0</v>
      </c>
      <c r="V57" s="15"/>
      <c r="W57" s="335">
        <f t="shared" si="82"/>
        <v>0</v>
      </c>
      <c r="X57" s="14"/>
      <c r="Y57" s="15"/>
      <c r="Z57" s="31">
        <f t="shared" si="66"/>
        <v>0</v>
      </c>
      <c r="AA57" s="337">
        <f t="shared" si="67"/>
        <v>0</v>
      </c>
      <c r="AB57" s="15"/>
      <c r="AC57" s="335">
        <f t="shared" si="68"/>
        <v>0</v>
      </c>
      <c r="AD57" s="14"/>
      <c r="AE57" s="15"/>
      <c r="AF57" s="31">
        <f t="shared" si="69"/>
        <v>0</v>
      </c>
      <c r="AG57" s="337">
        <f t="shared" si="70"/>
        <v>0</v>
      </c>
      <c r="AH57" s="15"/>
      <c r="AI57" s="335">
        <f t="shared" si="71"/>
        <v>0</v>
      </c>
      <c r="AJ57" s="14"/>
      <c r="AK57" s="15"/>
      <c r="AL57" s="31">
        <f t="shared" si="72"/>
        <v>0</v>
      </c>
      <c r="AM57" s="337">
        <f t="shared" si="73"/>
        <v>0</v>
      </c>
      <c r="AN57" s="15"/>
      <c r="AO57" s="335">
        <f t="shared" si="35"/>
        <v>0</v>
      </c>
      <c r="AP57" s="14"/>
      <c r="AQ57" s="15"/>
      <c r="AR57" s="31">
        <f t="shared" si="74"/>
        <v>0</v>
      </c>
      <c r="AS57" s="337">
        <f t="shared" si="75"/>
        <v>0</v>
      </c>
      <c r="AT57" s="15"/>
      <c r="AU57" s="335">
        <f t="shared" si="36"/>
        <v>0</v>
      </c>
      <c r="AV57" s="14"/>
      <c r="AW57" s="15"/>
      <c r="AX57" s="31">
        <f t="shared" si="58"/>
        <v>0</v>
      </c>
      <c r="AY57" s="337">
        <f t="shared" si="59"/>
        <v>0</v>
      </c>
      <c r="AZ57" s="15"/>
      <c r="BA57" s="335">
        <f t="shared" si="37"/>
        <v>0</v>
      </c>
      <c r="BB57" s="14"/>
      <c r="BC57" s="15"/>
      <c r="BD57" s="31">
        <f t="shared" si="76"/>
        <v>0</v>
      </c>
      <c r="BE57" s="337">
        <f t="shared" si="77"/>
        <v>0</v>
      </c>
      <c r="BF57" s="15"/>
      <c r="BG57" s="335">
        <f t="shared" si="48"/>
        <v>0</v>
      </c>
      <c r="BH57" s="14"/>
      <c r="BI57" s="15"/>
      <c r="BJ57" s="31">
        <f t="shared" si="56"/>
        <v>0</v>
      </c>
      <c r="BK57" s="337">
        <f t="shared" si="57"/>
        <v>0</v>
      </c>
      <c r="BL57" s="15"/>
      <c r="BM57" s="335">
        <f t="shared" si="38"/>
        <v>0</v>
      </c>
      <c r="BN57" s="14"/>
      <c r="BO57" s="15"/>
      <c r="BP57" s="31">
        <f t="shared" si="78"/>
        <v>0</v>
      </c>
      <c r="BQ57" s="337">
        <f t="shared" si="79"/>
        <v>0</v>
      </c>
      <c r="BR57" s="15"/>
      <c r="BS57" s="335">
        <f t="shared" si="53"/>
        <v>0</v>
      </c>
      <c r="BT57" s="14"/>
      <c r="BU57" s="15"/>
      <c r="BV57" s="31">
        <f t="shared" si="80"/>
        <v>0</v>
      </c>
      <c r="BW57" s="337">
        <f t="shared" si="81"/>
        <v>0</v>
      </c>
      <c r="BX57" s="15"/>
      <c r="BY57" s="335">
        <f t="shared" si="39"/>
        <v>0</v>
      </c>
    </row>
    <row r="58" spans="2:77" x14ac:dyDescent="0.25">
      <c r="B58">
        <v>53</v>
      </c>
      <c r="C58" s="33"/>
      <c r="D58" s="33"/>
      <c r="E58" s="33"/>
      <c r="F58" s="14"/>
      <c r="G58" s="15"/>
      <c r="H58" s="31">
        <f t="shared" si="60"/>
        <v>0</v>
      </c>
      <c r="I58" s="337">
        <f t="shared" si="61"/>
        <v>0</v>
      </c>
      <c r="J58" s="15"/>
      <c r="K58" s="335">
        <f t="shared" si="1"/>
        <v>0</v>
      </c>
      <c r="L58" s="14"/>
      <c r="M58" s="15"/>
      <c r="N58" s="31">
        <f t="shared" si="62"/>
        <v>0</v>
      </c>
      <c r="O58" s="337">
        <f t="shared" si="63"/>
        <v>0</v>
      </c>
      <c r="P58" s="15"/>
      <c r="Q58" s="335">
        <f t="shared" si="4"/>
        <v>0</v>
      </c>
      <c r="R58" s="14"/>
      <c r="S58" s="15"/>
      <c r="T58" s="31">
        <f t="shared" si="64"/>
        <v>0</v>
      </c>
      <c r="U58" s="337">
        <f t="shared" si="65"/>
        <v>0</v>
      </c>
      <c r="V58" s="15"/>
      <c r="W58" s="335">
        <f t="shared" si="82"/>
        <v>0</v>
      </c>
      <c r="X58" s="14"/>
      <c r="Y58" s="15"/>
      <c r="Z58" s="31">
        <f t="shared" si="66"/>
        <v>0</v>
      </c>
      <c r="AA58" s="337">
        <f t="shared" si="67"/>
        <v>0</v>
      </c>
      <c r="AB58" s="15"/>
      <c r="AC58" s="335">
        <f t="shared" si="68"/>
        <v>0</v>
      </c>
      <c r="AD58" s="14"/>
      <c r="AE58" s="15"/>
      <c r="AF58" s="31">
        <f t="shared" si="69"/>
        <v>0</v>
      </c>
      <c r="AG58" s="337">
        <f t="shared" si="70"/>
        <v>0</v>
      </c>
      <c r="AH58" s="15"/>
      <c r="AI58" s="335">
        <f t="shared" si="71"/>
        <v>0</v>
      </c>
      <c r="AJ58" s="14"/>
      <c r="AK58" s="15"/>
      <c r="AL58" s="31">
        <f t="shared" si="72"/>
        <v>0</v>
      </c>
      <c r="AM58" s="337">
        <f t="shared" si="73"/>
        <v>0</v>
      </c>
      <c r="AN58" s="15"/>
      <c r="AO58" s="335">
        <f t="shared" si="35"/>
        <v>0</v>
      </c>
      <c r="AP58" s="14"/>
      <c r="AQ58" s="15"/>
      <c r="AR58" s="31">
        <f t="shared" si="74"/>
        <v>0</v>
      </c>
      <c r="AS58" s="337">
        <f t="shared" si="75"/>
        <v>0</v>
      </c>
      <c r="AT58" s="15"/>
      <c r="AU58" s="335">
        <f t="shared" si="36"/>
        <v>0</v>
      </c>
      <c r="AV58" s="14"/>
      <c r="AW58" s="15"/>
      <c r="AX58" s="31">
        <f t="shared" si="58"/>
        <v>0</v>
      </c>
      <c r="AY58" s="337">
        <f t="shared" si="59"/>
        <v>0</v>
      </c>
      <c r="AZ58" s="15"/>
      <c r="BA58" s="335">
        <f t="shared" si="37"/>
        <v>0</v>
      </c>
      <c r="BB58" s="14"/>
      <c r="BC58" s="15"/>
      <c r="BD58" s="31">
        <f t="shared" si="76"/>
        <v>0</v>
      </c>
      <c r="BE58" s="337">
        <f t="shared" si="77"/>
        <v>0</v>
      </c>
      <c r="BF58" s="15"/>
      <c r="BG58" s="335">
        <f t="shared" si="48"/>
        <v>0</v>
      </c>
      <c r="BH58" s="14"/>
      <c r="BI58" s="15"/>
      <c r="BJ58" s="31">
        <f t="shared" si="56"/>
        <v>0</v>
      </c>
      <c r="BK58" s="337">
        <f t="shared" si="57"/>
        <v>0</v>
      </c>
      <c r="BL58" s="15"/>
      <c r="BM58" s="335">
        <f t="shared" si="38"/>
        <v>0</v>
      </c>
      <c r="BN58" s="14"/>
      <c r="BO58" s="15"/>
      <c r="BP58" s="31">
        <f t="shared" si="78"/>
        <v>0</v>
      </c>
      <c r="BQ58" s="337">
        <f t="shared" si="79"/>
        <v>0</v>
      </c>
      <c r="BR58" s="15"/>
      <c r="BS58" s="335">
        <f t="shared" si="53"/>
        <v>0</v>
      </c>
      <c r="BT58" s="14"/>
      <c r="BU58" s="15"/>
      <c r="BV58" s="31">
        <f t="shared" si="80"/>
        <v>0</v>
      </c>
      <c r="BW58" s="337">
        <f t="shared" si="81"/>
        <v>0</v>
      </c>
      <c r="BX58" s="15"/>
      <c r="BY58" s="335">
        <f t="shared" si="39"/>
        <v>0</v>
      </c>
    </row>
    <row r="59" spans="2:77" x14ac:dyDescent="0.25">
      <c r="B59">
        <v>54</v>
      </c>
      <c r="C59" s="33"/>
      <c r="D59" s="33"/>
      <c r="E59" s="33"/>
      <c r="F59" s="14"/>
      <c r="G59" s="15"/>
      <c r="H59" s="31">
        <f t="shared" si="60"/>
        <v>0</v>
      </c>
      <c r="I59" s="337">
        <f t="shared" si="61"/>
        <v>0</v>
      </c>
      <c r="J59" s="15"/>
      <c r="K59" s="335">
        <f t="shared" si="1"/>
        <v>0</v>
      </c>
      <c r="L59" s="14"/>
      <c r="M59" s="15"/>
      <c r="N59" s="31">
        <f t="shared" si="62"/>
        <v>0</v>
      </c>
      <c r="O59" s="337">
        <f t="shared" si="63"/>
        <v>0</v>
      </c>
      <c r="P59" s="15"/>
      <c r="Q59" s="335">
        <f t="shared" si="4"/>
        <v>0</v>
      </c>
      <c r="R59" s="14"/>
      <c r="S59" s="15"/>
      <c r="T59" s="31">
        <f t="shared" si="64"/>
        <v>0</v>
      </c>
      <c r="U59" s="337">
        <f t="shared" si="65"/>
        <v>0</v>
      </c>
      <c r="V59" s="15"/>
      <c r="W59" s="335">
        <f t="shared" si="82"/>
        <v>0</v>
      </c>
      <c r="X59" s="14"/>
      <c r="Y59" s="15"/>
      <c r="Z59" s="31">
        <f t="shared" si="66"/>
        <v>0</v>
      </c>
      <c r="AA59" s="337">
        <f t="shared" si="67"/>
        <v>0</v>
      </c>
      <c r="AB59" s="15"/>
      <c r="AC59" s="335">
        <f t="shared" si="68"/>
        <v>0</v>
      </c>
      <c r="AD59" s="14"/>
      <c r="AE59" s="15"/>
      <c r="AF59" s="31">
        <f t="shared" si="69"/>
        <v>0</v>
      </c>
      <c r="AG59" s="337">
        <f t="shared" si="70"/>
        <v>0</v>
      </c>
      <c r="AH59" s="15"/>
      <c r="AI59" s="335">
        <f t="shared" si="71"/>
        <v>0</v>
      </c>
      <c r="AJ59" s="14"/>
      <c r="AK59" s="15"/>
      <c r="AL59" s="31">
        <f t="shared" si="72"/>
        <v>0</v>
      </c>
      <c r="AM59" s="337">
        <f t="shared" si="73"/>
        <v>0</v>
      </c>
      <c r="AN59" s="15"/>
      <c r="AO59" s="335">
        <f t="shared" si="35"/>
        <v>0</v>
      </c>
      <c r="AP59" s="14"/>
      <c r="AQ59" s="15"/>
      <c r="AR59" s="31">
        <f t="shared" si="74"/>
        <v>0</v>
      </c>
      <c r="AS59" s="337">
        <f t="shared" si="75"/>
        <v>0</v>
      </c>
      <c r="AT59" s="15"/>
      <c r="AU59" s="335">
        <f t="shared" si="36"/>
        <v>0</v>
      </c>
      <c r="AV59" s="14"/>
      <c r="AW59" s="15"/>
      <c r="AX59" s="31">
        <f t="shared" si="58"/>
        <v>0</v>
      </c>
      <c r="AY59" s="337">
        <f t="shared" si="59"/>
        <v>0</v>
      </c>
      <c r="AZ59" s="15"/>
      <c r="BA59" s="335">
        <f t="shared" si="37"/>
        <v>0</v>
      </c>
      <c r="BB59" s="14"/>
      <c r="BC59" s="15"/>
      <c r="BD59" s="31">
        <f t="shared" si="76"/>
        <v>0</v>
      </c>
      <c r="BE59" s="337">
        <f t="shared" si="77"/>
        <v>0</v>
      </c>
      <c r="BF59" s="15"/>
      <c r="BG59" s="335">
        <f t="shared" si="48"/>
        <v>0</v>
      </c>
      <c r="BH59" s="14"/>
      <c r="BI59" s="15"/>
      <c r="BJ59" s="31">
        <f t="shared" si="56"/>
        <v>0</v>
      </c>
      <c r="BK59" s="337">
        <f t="shared" si="57"/>
        <v>0</v>
      </c>
      <c r="BL59" s="15"/>
      <c r="BM59" s="335">
        <f t="shared" si="38"/>
        <v>0</v>
      </c>
      <c r="BN59" s="14"/>
      <c r="BO59" s="15"/>
      <c r="BP59" s="31">
        <f t="shared" si="78"/>
        <v>0</v>
      </c>
      <c r="BQ59" s="337">
        <f t="shared" si="79"/>
        <v>0</v>
      </c>
      <c r="BR59" s="15"/>
      <c r="BS59" s="335">
        <f t="shared" si="53"/>
        <v>0</v>
      </c>
      <c r="BT59" s="14"/>
      <c r="BU59" s="15"/>
      <c r="BV59" s="31">
        <f t="shared" si="80"/>
        <v>0</v>
      </c>
      <c r="BW59" s="337">
        <f t="shared" si="81"/>
        <v>0</v>
      </c>
      <c r="BX59" s="15"/>
      <c r="BY59" s="335">
        <f t="shared" si="39"/>
        <v>0</v>
      </c>
    </row>
    <row r="60" spans="2:77" x14ac:dyDescent="0.25">
      <c r="B60">
        <v>55</v>
      </c>
      <c r="C60" s="33"/>
      <c r="D60" s="33"/>
      <c r="E60" s="33"/>
      <c r="F60" s="14"/>
      <c r="G60" s="15"/>
      <c r="H60" s="31">
        <f t="shared" si="60"/>
        <v>0</v>
      </c>
      <c r="I60" s="337">
        <f t="shared" si="61"/>
        <v>0</v>
      </c>
      <c r="J60" s="15"/>
      <c r="K60" s="335">
        <f t="shared" si="1"/>
        <v>0</v>
      </c>
      <c r="L60" s="14"/>
      <c r="M60" s="15"/>
      <c r="N60" s="31">
        <f t="shared" si="62"/>
        <v>0</v>
      </c>
      <c r="O60" s="337">
        <f t="shared" si="63"/>
        <v>0</v>
      </c>
      <c r="P60" s="15"/>
      <c r="Q60" s="335">
        <f t="shared" si="4"/>
        <v>0</v>
      </c>
      <c r="R60" s="14"/>
      <c r="S60" s="15"/>
      <c r="T60" s="31">
        <f t="shared" si="64"/>
        <v>0</v>
      </c>
      <c r="U60" s="337">
        <f t="shared" si="65"/>
        <v>0</v>
      </c>
      <c r="V60" s="15"/>
      <c r="W60" s="335">
        <f t="shared" si="82"/>
        <v>0</v>
      </c>
      <c r="X60" s="14"/>
      <c r="Y60" s="15"/>
      <c r="Z60" s="31">
        <f t="shared" si="66"/>
        <v>0</v>
      </c>
      <c r="AA60" s="337">
        <f t="shared" si="67"/>
        <v>0</v>
      </c>
      <c r="AB60" s="15"/>
      <c r="AC60" s="335">
        <f t="shared" si="68"/>
        <v>0</v>
      </c>
      <c r="AD60" s="14"/>
      <c r="AE60" s="15"/>
      <c r="AF60" s="31">
        <f t="shared" si="69"/>
        <v>0</v>
      </c>
      <c r="AG60" s="337">
        <f t="shared" si="70"/>
        <v>0</v>
      </c>
      <c r="AH60" s="15"/>
      <c r="AI60" s="335">
        <f t="shared" si="71"/>
        <v>0</v>
      </c>
      <c r="AJ60" s="14"/>
      <c r="AK60" s="15"/>
      <c r="AL60" s="31">
        <f t="shared" si="72"/>
        <v>0</v>
      </c>
      <c r="AM60" s="337">
        <f t="shared" si="73"/>
        <v>0</v>
      </c>
      <c r="AN60" s="15"/>
      <c r="AO60" s="335">
        <f t="shared" si="35"/>
        <v>0</v>
      </c>
      <c r="AP60" s="14"/>
      <c r="AQ60" s="15"/>
      <c r="AR60" s="31">
        <f t="shared" si="74"/>
        <v>0</v>
      </c>
      <c r="AS60" s="337">
        <f t="shared" si="75"/>
        <v>0</v>
      </c>
      <c r="AT60" s="15"/>
      <c r="AU60" s="335">
        <f t="shared" si="36"/>
        <v>0</v>
      </c>
      <c r="AV60" s="14"/>
      <c r="AW60" s="15"/>
      <c r="AX60" s="31">
        <f t="shared" si="58"/>
        <v>0</v>
      </c>
      <c r="AY60" s="337">
        <f t="shared" si="59"/>
        <v>0</v>
      </c>
      <c r="AZ60" s="15"/>
      <c r="BA60" s="335">
        <f t="shared" si="37"/>
        <v>0</v>
      </c>
      <c r="BB60" s="14"/>
      <c r="BC60" s="15"/>
      <c r="BD60" s="31">
        <f t="shared" si="76"/>
        <v>0</v>
      </c>
      <c r="BE60" s="337">
        <f t="shared" si="77"/>
        <v>0</v>
      </c>
      <c r="BF60" s="15"/>
      <c r="BG60" s="335">
        <f t="shared" si="48"/>
        <v>0</v>
      </c>
      <c r="BH60" s="14"/>
      <c r="BI60" s="15"/>
      <c r="BJ60" s="31">
        <f t="shared" si="56"/>
        <v>0</v>
      </c>
      <c r="BK60" s="337">
        <f t="shared" si="57"/>
        <v>0</v>
      </c>
      <c r="BL60" s="15"/>
      <c r="BM60" s="335">
        <f t="shared" si="38"/>
        <v>0</v>
      </c>
      <c r="BN60" s="14"/>
      <c r="BO60" s="15"/>
      <c r="BP60" s="31">
        <f t="shared" si="78"/>
        <v>0</v>
      </c>
      <c r="BQ60" s="337">
        <f t="shared" si="79"/>
        <v>0</v>
      </c>
      <c r="BR60" s="15"/>
      <c r="BS60" s="335">
        <f t="shared" si="53"/>
        <v>0</v>
      </c>
      <c r="BT60" s="14"/>
      <c r="BU60" s="15"/>
      <c r="BV60" s="31">
        <f t="shared" si="80"/>
        <v>0</v>
      </c>
      <c r="BW60" s="337">
        <f t="shared" si="81"/>
        <v>0</v>
      </c>
      <c r="BX60" s="15"/>
      <c r="BY60" s="335">
        <f t="shared" si="39"/>
        <v>0</v>
      </c>
    </row>
    <row r="61" spans="2:77" x14ac:dyDescent="0.25">
      <c r="B61">
        <v>56</v>
      </c>
      <c r="C61" s="33"/>
      <c r="D61" s="33"/>
      <c r="E61" s="33"/>
      <c r="F61" s="14"/>
      <c r="G61" s="15"/>
      <c r="H61" s="31">
        <f t="shared" si="60"/>
        <v>0</v>
      </c>
      <c r="I61" s="337">
        <f t="shared" si="61"/>
        <v>0</v>
      </c>
      <c r="J61" s="15"/>
      <c r="K61" s="335">
        <f t="shared" si="1"/>
        <v>0</v>
      </c>
      <c r="L61" s="14"/>
      <c r="M61" s="15"/>
      <c r="N61" s="31">
        <f t="shared" si="62"/>
        <v>0</v>
      </c>
      <c r="O61" s="337">
        <f t="shared" si="63"/>
        <v>0</v>
      </c>
      <c r="P61" s="15"/>
      <c r="Q61" s="335">
        <f t="shared" si="4"/>
        <v>0</v>
      </c>
      <c r="R61" s="14"/>
      <c r="S61" s="15"/>
      <c r="T61" s="31">
        <f t="shared" si="64"/>
        <v>0</v>
      </c>
      <c r="U61" s="337">
        <f t="shared" si="65"/>
        <v>0</v>
      </c>
      <c r="V61" s="15"/>
      <c r="W61" s="335">
        <f t="shared" si="82"/>
        <v>0</v>
      </c>
      <c r="X61" s="14"/>
      <c r="Y61" s="15"/>
      <c r="Z61" s="31">
        <f t="shared" si="66"/>
        <v>0</v>
      </c>
      <c r="AA61" s="337">
        <f t="shared" si="67"/>
        <v>0</v>
      </c>
      <c r="AB61" s="15"/>
      <c r="AC61" s="335">
        <f t="shared" si="68"/>
        <v>0</v>
      </c>
      <c r="AD61" s="14"/>
      <c r="AE61" s="15"/>
      <c r="AF61" s="31">
        <f t="shared" si="69"/>
        <v>0</v>
      </c>
      <c r="AG61" s="337">
        <f t="shared" si="70"/>
        <v>0</v>
      </c>
      <c r="AH61" s="15"/>
      <c r="AI61" s="335">
        <f t="shared" si="71"/>
        <v>0</v>
      </c>
      <c r="AJ61" s="14"/>
      <c r="AK61" s="15"/>
      <c r="AL61" s="31">
        <f t="shared" si="72"/>
        <v>0</v>
      </c>
      <c r="AM61" s="337">
        <f t="shared" si="73"/>
        <v>0</v>
      </c>
      <c r="AN61" s="15"/>
      <c r="AO61" s="335">
        <f t="shared" si="35"/>
        <v>0</v>
      </c>
      <c r="AP61" s="14"/>
      <c r="AQ61" s="15"/>
      <c r="AR61" s="31">
        <f t="shared" si="74"/>
        <v>0</v>
      </c>
      <c r="AS61" s="337">
        <f t="shared" si="75"/>
        <v>0</v>
      </c>
      <c r="AT61" s="15"/>
      <c r="AU61" s="335">
        <f t="shared" si="36"/>
        <v>0</v>
      </c>
      <c r="AV61" s="14"/>
      <c r="AW61" s="15"/>
      <c r="AX61" s="31">
        <f t="shared" si="58"/>
        <v>0</v>
      </c>
      <c r="AY61" s="337">
        <f t="shared" si="59"/>
        <v>0</v>
      </c>
      <c r="AZ61" s="15"/>
      <c r="BA61" s="335">
        <f t="shared" si="37"/>
        <v>0</v>
      </c>
      <c r="BB61" s="14"/>
      <c r="BC61" s="15"/>
      <c r="BD61" s="31">
        <f t="shared" si="76"/>
        <v>0</v>
      </c>
      <c r="BE61" s="337">
        <f t="shared" si="77"/>
        <v>0</v>
      </c>
      <c r="BF61" s="15"/>
      <c r="BG61" s="335">
        <f t="shared" si="48"/>
        <v>0</v>
      </c>
      <c r="BH61" s="14"/>
      <c r="BI61" s="15"/>
      <c r="BJ61" s="31">
        <f t="shared" si="56"/>
        <v>0</v>
      </c>
      <c r="BK61" s="337">
        <f t="shared" si="57"/>
        <v>0</v>
      </c>
      <c r="BL61" s="15"/>
      <c r="BM61" s="335">
        <f t="shared" si="38"/>
        <v>0</v>
      </c>
      <c r="BN61" s="14"/>
      <c r="BO61" s="15"/>
      <c r="BP61" s="31">
        <f t="shared" si="78"/>
        <v>0</v>
      </c>
      <c r="BQ61" s="337">
        <f t="shared" si="79"/>
        <v>0</v>
      </c>
      <c r="BR61" s="15"/>
      <c r="BS61" s="335">
        <f t="shared" si="53"/>
        <v>0</v>
      </c>
      <c r="BT61" s="14"/>
      <c r="BU61" s="15"/>
      <c r="BV61" s="31">
        <f t="shared" si="80"/>
        <v>0</v>
      </c>
      <c r="BW61" s="337">
        <f t="shared" si="81"/>
        <v>0</v>
      </c>
      <c r="BX61" s="15"/>
      <c r="BY61" s="335">
        <f t="shared" si="39"/>
        <v>0</v>
      </c>
    </row>
    <row r="62" spans="2:77" x14ac:dyDescent="0.25">
      <c r="B62">
        <v>57</v>
      </c>
      <c r="C62" s="33"/>
      <c r="D62" s="33"/>
      <c r="E62" s="33"/>
      <c r="F62" s="14"/>
      <c r="G62" s="15"/>
      <c r="H62" s="31">
        <f t="shared" si="60"/>
        <v>0</v>
      </c>
      <c r="I62" s="337">
        <f t="shared" si="61"/>
        <v>0</v>
      </c>
      <c r="J62" s="15"/>
      <c r="K62" s="335">
        <f t="shared" si="1"/>
        <v>0</v>
      </c>
      <c r="L62" s="14"/>
      <c r="M62" s="15"/>
      <c r="N62" s="31">
        <f t="shared" si="62"/>
        <v>0</v>
      </c>
      <c r="O62" s="337">
        <f t="shared" si="63"/>
        <v>0</v>
      </c>
      <c r="P62" s="15"/>
      <c r="Q62" s="335">
        <f t="shared" si="4"/>
        <v>0</v>
      </c>
      <c r="R62" s="14"/>
      <c r="S62" s="15"/>
      <c r="T62" s="31">
        <f t="shared" si="64"/>
        <v>0</v>
      </c>
      <c r="U62" s="337">
        <f t="shared" si="65"/>
        <v>0</v>
      </c>
      <c r="V62" s="15"/>
      <c r="W62" s="335">
        <f t="shared" si="82"/>
        <v>0</v>
      </c>
      <c r="X62" s="14"/>
      <c r="Y62" s="15"/>
      <c r="Z62" s="31">
        <f t="shared" si="66"/>
        <v>0</v>
      </c>
      <c r="AA62" s="337">
        <f t="shared" si="67"/>
        <v>0</v>
      </c>
      <c r="AB62" s="15"/>
      <c r="AC62" s="335">
        <f t="shared" si="68"/>
        <v>0</v>
      </c>
      <c r="AD62" s="14"/>
      <c r="AE62" s="15"/>
      <c r="AF62" s="31">
        <f t="shared" si="69"/>
        <v>0</v>
      </c>
      <c r="AG62" s="337">
        <f t="shared" si="70"/>
        <v>0</v>
      </c>
      <c r="AH62" s="15"/>
      <c r="AI62" s="335">
        <f t="shared" si="71"/>
        <v>0</v>
      </c>
      <c r="AJ62" s="14"/>
      <c r="AK62" s="15"/>
      <c r="AL62" s="31">
        <f t="shared" si="72"/>
        <v>0</v>
      </c>
      <c r="AM62" s="337">
        <f t="shared" si="73"/>
        <v>0</v>
      </c>
      <c r="AN62" s="15"/>
      <c r="AO62" s="335">
        <f t="shared" si="35"/>
        <v>0</v>
      </c>
      <c r="AP62" s="14"/>
      <c r="AQ62" s="15"/>
      <c r="AR62" s="31">
        <f t="shared" si="74"/>
        <v>0</v>
      </c>
      <c r="AS62" s="337">
        <f t="shared" si="75"/>
        <v>0</v>
      </c>
      <c r="AT62" s="15"/>
      <c r="AU62" s="335">
        <f t="shared" si="36"/>
        <v>0</v>
      </c>
      <c r="AV62" s="14"/>
      <c r="AW62" s="15"/>
      <c r="AX62" s="31">
        <f t="shared" si="58"/>
        <v>0</v>
      </c>
      <c r="AY62" s="337">
        <f t="shared" si="59"/>
        <v>0</v>
      </c>
      <c r="AZ62" s="15"/>
      <c r="BA62" s="335">
        <f t="shared" si="37"/>
        <v>0</v>
      </c>
      <c r="BB62" s="14"/>
      <c r="BC62" s="15"/>
      <c r="BD62" s="31">
        <f t="shared" si="76"/>
        <v>0</v>
      </c>
      <c r="BE62" s="337">
        <f t="shared" si="77"/>
        <v>0</v>
      </c>
      <c r="BF62" s="15"/>
      <c r="BG62" s="335">
        <f t="shared" si="48"/>
        <v>0</v>
      </c>
      <c r="BH62" s="14"/>
      <c r="BI62" s="15"/>
      <c r="BJ62" s="31">
        <f t="shared" si="56"/>
        <v>0</v>
      </c>
      <c r="BK62" s="337">
        <f t="shared" si="57"/>
        <v>0</v>
      </c>
      <c r="BL62" s="15"/>
      <c r="BM62" s="335">
        <f t="shared" si="38"/>
        <v>0</v>
      </c>
      <c r="BN62" s="14"/>
      <c r="BO62" s="15"/>
      <c r="BP62" s="31">
        <f t="shared" si="78"/>
        <v>0</v>
      </c>
      <c r="BQ62" s="337">
        <f t="shared" si="79"/>
        <v>0</v>
      </c>
      <c r="BR62" s="15"/>
      <c r="BS62" s="335">
        <f t="shared" si="53"/>
        <v>0</v>
      </c>
      <c r="BT62" s="14"/>
      <c r="BU62" s="15"/>
      <c r="BV62" s="31">
        <f t="shared" si="80"/>
        <v>0</v>
      </c>
      <c r="BW62" s="337">
        <f t="shared" si="81"/>
        <v>0</v>
      </c>
      <c r="BX62" s="15"/>
      <c r="BY62" s="335">
        <f t="shared" si="39"/>
        <v>0</v>
      </c>
    </row>
    <row r="63" spans="2:77" x14ac:dyDescent="0.25">
      <c r="B63">
        <v>58</v>
      </c>
      <c r="C63" s="33"/>
      <c r="D63" s="33"/>
      <c r="E63" s="33"/>
      <c r="F63" s="14"/>
      <c r="G63" s="15"/>
      <c r="H63" s="31">
        <f t="shared" si="60"/>
        <v>0</v>
      </c>
      <c r="I63" s="337">
        <f t="shared" si="61"/>
        <v>0</v>
      </c>
      <c r="J63" s="15"/>
      <c r="K63" s="335">
        <f t="shared" si="1"/>
        <v>0</v>
      </c>
      <c r="L63" s="14"/>
      <c r="M63" s="15"/>
      <c r="N63" s="31">
        <f t="shared" si="62"/>
        <v>0</v>
      </c>
      <c r="O63" s="337">
        <f t="shared" si="63"/>
        <v>0</v>
      </c>
      <c r="P63" s="15"/>
      <c r="Q63" s="335">
        <f t="shared" si="4"/>
        <v>0</v>
      </c>
      <c r="R63" s="14"/>
      <c r="S63" s="15"/>
      <c r="T63" s="31">
        <f t="shared" si="64"/>
        <v>0</v>
      </c>
      <c r="U63" s="337">
        <f t="shared" si="65"/>
        <v>0</v>
      </c>
      <c r="V63" s="15"/>
      <c r="W63" s="335">
        <f t="shared" si="82"/>
        <v>0</v>
      </c>
      <c r="X63" s="14"/>
      <c r="Y63" s="15"/>
      <c r="Z63" s="31">
        <f t="shared" si="66"/>
        <v>0</v>
      </c>
      <c r="AA63" s="337">
        <f t="shared" si="67"/>
        <v>0</v>
      </c>
      <c r="AB63" s="15"/>
      <c r="AC63" s="335">
        <f t="shared" si="68"/>
        <v>0</v>
      </c>
      <c r="AD63" s="14"/>
      <c r="AE63" s="15"/>
      <c r="AF63" s="31">
        <f t="shared" si="69"/>
        <v>0</v>
      </c>
      <c r="AG63" s="337">
        <f t="shared" si="70"/>
        <v>0</v>
      </c>
      <c r="AH63" s="15"/>
      <c r="AI63" s="335">
        <f t="shared" si="71"/>
        <v>0</v>
      </c>
      <c r="AJ63" s="14"/>
      <c r="AK63" s="15"/>
      <c r="AL63" s="31">
        <f t="shared" si="72"/>
        <v>0</v>
      </c>
      <c r="AM63" s="337">
        <f t="shared" si="73"/>
        <v>0</v>
      </c>
      <c r="AN63" s="15"/>
      <c r="AO63" s="335">
        <f t="shared" si="35"/>
        <v>0</v>
      </c>
      <c r="AP63" s="14"/>
      <c r="AQ63" s="15"/>
      <c r="AR63" s="31">
        <f t="shared" si="74"/>
        <v>0</v>
      </c>
      <c r="AS63" s="337">
        <f t="shared" si="75"/>
        <v>0</v>
      </c>
      <c r="AT63" s="15"/>
      <c r="AU63" s="335">
        <f t="shared" si="36"/>
        <v>0</v>
      </c>
      <c r="AV63" s="14"/>
      <c r="AW63" s="15"/>
      <c r="AX63" s="31">
        <f t="shared" si="58"/>
        <v>0</v>
      </c>
      <c r="AY63" s="337">
        <f t="shared" si="59"/>
        <v>0</v>
      </c>
      <c r="AZ63" s="15"/>
      <c r="BA63" s="335">
        <f t="shared" si="37"/>
        <v>0</v>
      </c>
      <c r="BB63" s="14"/>
      <c r="BC63" s="15"/>
      <c r="BD63" s="31">
        <f t="shared" si="76"/>
        <v>0</v>
      </c>
      <c r="BE63" s="337">
        <f t="shared" si="77"/>
        <v>0</v>
      </c>
      <c r="BF63" s="15"/>
      <c r="BG63" s="335">
        <f t="shared" si="48"/>
        <v>0</v>
      </c>
      <c r="BH63" s="14"/>
      <c r="BI63" s="15"/>
      <c r="BJ63" s="31">
        <f t="shared" si="56"/>
        <v>0</v>
      </c>
      <c r="BK63" s="337">
        <f t="shared" si="57"/>
        <v>0</v>
      </c>
      <c r="BL63" s="15"/>
      <c r="BM63" s="335">
        <f t="shared" si="38"/>
        <v>0</v>
      </c>
      <c r="BN63" s="14"/>
      <c r="BO63" s="15"/>
      <c r="BP63" s="31">
        <f t="shared" si="78"/>
        <v>0</v>
      </c>
      <c r="BQ63" s="337">
        <f t="shared" si="79"/>
        <v>0</v>
      </c>
      <c r="BR63" s="15"/>
      <c r="BS63" s="335">
        <f t="shared" si="53"/>
        <v>0</v>
      </c>
      <c r="BT63" s="14"/>
      <c r="BU63" s="15"/>
      <c r="BV63" s="31">
        <f t="shared" si="80"/>
        <v>0</v>
      </c>
      <c r="BW63" s="337">
        <f t="shared" si="81"/>
        <v>0</v>
      </c>
      <c r="BX63" s="15"/>
      <c r="BY63" s="335">
        <f t="shared" si="39"/>
        <v>0</v>
      </c>
    </row>
    <row r="64" spans="2:77" x14ac:dyDescent="0.25">
      <c r="B64">
        <v>59</v>
      </c>
      <c r="C64" s="33"/>
      <c r="D64" s="33"/>
      <c r="E64" s="33"/>
      <c r="F64" s="14"/>
      <c r="G64" s="15"/>
      <c r="H64" s="31">
        <f t="shared" si="60"/>
        <v>0</v>
      </c>
      <c r="I64" s="337">
        <f t="shared" si="61"/>
        <v>0</v>
      </c>
      <c r="J64" s="15"/>
      <c r="K64" s="335">
        <f t="shared" si="1"/>
        <v>0</v>
      </c>
      <c r="L64" s="14"/>
      <c r="M64" s="15"/>
      <c r="N64" s="31">
        <f t="shared" si="62"/>
        <v>0</v>
      </c>
      <c r="O64" s="337">
        <f t="shared" si="63"/>
        <v>0</v>
      </c>
      <c r="P64" s="15"/>
      <c r="Q64" s="335">
        <f t="shared" si="4"/>
        <v>0</v>
      </c>
      <c r="R64" s="14"/>
      <c r="S64" s="15"/>
      <c r="T64" s="31">
        <f t="shared" si="64"/>
        <v>0</v>
      </c>
      <c r="U64" s="337">
        <f t="shared" si="65"/>
        <v>0</v>
      </c>
      <c r="V64" s="15"/>
      <c r="W64" s="335">
        <f t="shared" si="82"/>
        <v>0</v>
      </c>
      <c r="X64" s="14"/>
      <c r="Y64" s="15"/>
      <c r="Z64" s="31">
        <f t="shared" si="66"/>
        <v>0</v>
      </c>
      <c r="AA64" s="337">
        <f t="shared" si="67"/>
        <v>0</v>
      </c>
      <c r="AB64" s="15"/>
      <c r="AC64" s="335">
        <f t="shared" si="68"/>
        <v>0</v>
      </c>
      <c r="AD64" s="14"/>
      <c r="AE64" s="15"/>
      <c r="AF64" s="31">
        <f t="shared" si="69"/>
        <v>0</v>
      </c>
      <c r="AG64" s="337">
        <f t="shared" si="70"/>
        <v>0</v>
      </c>
      <c r="AH64" s="15"/>
      <c r="AI64" s="335">
        <f t="shared" si="71"/>
        <v>0</v>
      </c>
      <c r="AJ64" s="14"/>
      <c r="AK64" s="15"/>
      <c r="AL64" s="31">
        <f t="shared" si="72"/>
        <v>0</v>
      </c>
      <c r="AM64" s="337">
        <f t="shared" si="73"/>
        <v>0</v>
      </c>
      <c r="AN64" s="15"/>
      <c r="AO64" s="335">
        <f t="shared" si="35"/>
        <v>0</v>
      </c>
      <c r="AP64" s="14"/>
      <c r="AQ64" s="15"/>
      <c r="AR64" s="31">
        <f t="shared" si="74"/>
        <v>0</v>
      </c>
      <c r="AS64" s="337">
        <f t="shared" si="75"/>
        <v>0</v>
      </c>
      <c r="AT64" s="15"/>
      <c r="AU64" s="335">
        <f t="shared" si="36"/>
        <v>0</v>
      </c>
      <c r="AV64" s="14"/>
      <c r="AW64" s="15"/>
      <c r="AX64" s="31">
        <f t="shared" si="58"/>
        <v>0</v>
      </c>
      <c r="AY64" s="337">
        <f t="shared" si="59"/>
        <v>0</v>
      </c>
      <c r="AZ64" s="15"/>
      <c r="BA64" s="335">
        <f t="shared" si="37"/>
        <v>0</v>
      </c>
      <c r="BB64" s="14"/>
      <c r="BC64" s="15"/>
      <c r="BD64" s="31">
        <f t="shared" si="76"/>
        <v>0</v>
      </c>
      <c r="BE64" s="337">
        <f t="shared" si="77"/>
        <v>0</v>
      </c>
      <c r="BF64" s="15"/>
      <c r="BG64" s="335">
        <f t="shared" si="48"/>
        <v>0</v>
      </c>
      <c r="BH64" s="14"/>
      <c r="BI64" s="15"/>
      <c r="BJ64" s="31">
        <f t="shared" si="56"/>
        <v>0</v>
      </c>
      <c r="BK64" s="337">
        <f t="shared" si="57"/>
        <v>0</v>
      </c>
      <c r="BL64" s="15"/>
      <c r="BM64" s="335">
        <f t="shared" si="38"/>
        <v>0</v>
      </c>
      <c r="BN64" s="14"/>
      <c r="BO64" s="15"/>
      <c r="BP64" s="31">
        <f t="shared" si="78"/>
        <v>0</v>
      </c>
      <c r="BQ64" s="337">
        <f t="shared" si="79"/>
        <v>0</v>
      </c>
      <c r="BR64" s="15"/>
      <c r="BS64" s="335">
        <f t="shared" si="53"/>
        <v>0</v>
      </c>
      <c r="BT64" s="14"/>
      <c r="BU64" s="15"/>
      <c r="BV64" s="31">
        <f t="shared" si="80"/>
        <v>0</v>
      </c>
      <c r="BW64" s="337">
        <f t="shared" si="81"/>
        <v>0</v>
      </c>
      <c r="BX64" s="15"/>
      <c r="BY64" s="335">
        <f t="shared" si="39"/>
        <v>0</v>
      </c>
    </row>
    <row r="65" spans="2:77" x14ac:dyDescent="0.25">
      <c r="B65">
        <v>60</v>
      </c>
      <c r="C65" s="33"/>
      <c r="D65" s="33"/>
      <c r="E65" s="33"/>
      <c r="F65" s="14"/>
      <c r="G65" s="15"/>
      <c r="H65" s="31">
        <f t="shared" si="60"/>
        <v>0</v>
      </c>
      <c r="I65" s="337">
        <f t="shared" si="61"/>
        <v>0</v>
      </c>
      <c r="J65" s="15"/>
      <c r="K65" s="335">
        <f t="shared" si="1"/>
        <v>0</v>
      </c>
      <c r="L65" s="14"/>
      <c r="M65" s="15"/>
      <c r="N65" s="31">
        <f t="shared" si="62"/>
        <v>0</v>
      </c>
      <c r="O65" s="337">
        <f t="shared" si="63"/>
        <v>0</v>
      </c>
      <c r="P65" s="15"/>
      <c r="Q65" s="335">
        <f t="shared" si="4"/>
        <v>0</v>
      </c>
      <c r="R65" s="14"/>
      <c r="S65" s="15"/>
      <c r="T65" s="31">
        <f t="shared" si="64"/>
        <v>0</v>
      </c>
      <c r="U65" s="337">
        <f t="shared" si="65"/>
        <v>0</v>
      </c>
      <c r="V65" s="15"/>
      <c r="W65" s="335">
        <f t="shared" si="82"/>
        <v>0</v>
      </c>
      <c r="X65" s="14"/>
      <c r="Y65" s="15"/>
      <c r="Z65" s="31">
        <f t="shared" si="66"/>
        <v>0</v>
      </c>
      <c r="AA65" s="337">
        <f t="shared" si="67"/>
        <v>0</v>
      </c>
      <c r="AB65" s="15"/>
      <c r="AC65" s="335">
        <f t="shared" si="68"/>
        <v>0</v>
      </c>
      <c r="AD65" s="14"/>
      <c r="AE65" s="15"/>
      <c r="AF65" s="31">
        <f t="shared" si="69"/>
        <v>0</v>
      </c>
      <c r="AG65" s="337">
        <f t="shared" si="70"/>
        <v>0</v>
      </c>
      <c r="AH65" s="15"/>
      <c r="AI65" s="335">
        <f t="shared" si="71"/>
        <v>0</v>
      </c>
      <c r="AJ65" s="14"/>
      <c r="AK65" s="15"/>
      <c r="AL65" s="31">
        <f t="shared" si="72"/>
        <v>0</v>
      </c>
      <c r="AM65" s="337">
        <f t="shared" si="73"/>
        <v>0</v>
      </c>
      <c r="AN65" s="15"/>
      <c r="AO65" s="335">
        <f t="shared" si="35"/>
        <v>0</v>
      </c>
      <c r="AP65" s="14"/>
      <c r="AQ65" s="15"/>
      <c r="AR65" s="31">
        <f t="shared" si="74"/>
        <v>0</v>
      </c>
      <c r="AS65" s="337">
        <f t="shared" si="75"/>
        <v>0</v>
      </c>
      <c r="AT65" s="15"/>
      <c r="AU65" s="335">
        <f t="shared" si="36"/>
        <v>0</v>
      </c>
      <c r="AV65" s="14"/>
      <c r="AW65" s="15"/>
      <c r="AX65" s="31">
        <f t="shared" si="58"/>
        <v>0</v>
      </c>
      <c r="AY65" s="337">
        <f t="shared" si="59"/>
        <v>0</v>
      </c>
      <c r="AZ65" s="15"/>
      <c r="BA65" s="335">
        <f t="shared" si="37"/>
        <v>0</v>
      </c>
      <c r="BB65" s="14"/>
      <c r="BC65" s="15"/>
      <c r="BD65" s="31">
        <f t="shared" si="76"/>
        <v>0</v>
      </c>
      <c r="BE65" s="337">
        <f t="shared" si="77"/>
        <v>0</v>
      </c>
      <c r="BF65" s="15"/>
      <c r="BG65" s="335">
        <f t="shared" si="48"/>
        <v>0</v>
      </c>
      <c r="BH65" s="14"/>
      <c r="BI65" s="15"/>
      <c r="BJ65" s="31">
        <f t="shared" si="56"/>
        <v>0</v>
      </c>
      <c r="BK65" s="337">
        <f t="shared" si="57"/>
        <v>0</v>
      </c>
      <c r="BL65" s="15"/>
      <c r="BM65" s="335">
        <f t="shared" si="38"/>
        <v>0</v>
      </c>
      <c r="BN65" s="14"/>
      <c r="BO65" s="15"/>
      <c r="BP65" s="31">
        <f t="shared" si="78"/>
        <v>0</v>
      </c>
      <c r="BQ65" s="337">
        <f t="shared" si="79"/>
        <v>0</v>
      </c>
      <c r="BR65" s="15"/>
      <c r="BS65" s="335">
        <f t="shared" si="53"/>
        <v>0</v>
      </c>
      <c r="BT65" s="14"/>
      <c r="BU65" s="15"/>
      <c r="BV65" s="31">
        <f t="shared" si="80"/>
        <v>0</v>
      </c>
      <c r="BW65" s="337">
        <f t="shared" si="81"/>
        <v>0</v>
      </c>
      <c r="BX65" s="15"/>
      <c r="BY65" s="335">
        <f t="shared" si="39"/>
        <v>0</v>
      </c>
    </row>
    <row r="66" spans="2:77" x14ac:dyDescent="0.25">
      <c r="B66">
        <v>61</v>
      </c>
      <c r="C66" s="33"/>
      <c r="D66" s="33"/>
      <c r="E66" s="33"/>
      <c r="F66" s="14"/>
      <c r="G66" s="15"/>
      <c r="H66" s="31">
        <f t="shared" si="60"/>
        <v>0</v>
      </c>
      <c r="I66" s="337">
        <f t="shared" si="61"/>
        <v>0</v>
      </c>
      <c r="J66" s="15"/>
      <c r="K66" s="335">
        <f t="shared" si="1"/>
        <v>0</v>
      </c>
      <c r="L66" s="14"/>
      <c r="M66" s="15"/>
      <c r="N66" s="31">
        <f t="shared" si="62"/>
        <v>0</v>
      </c>
      <c r="O66" s="337">
        <f t="shared" si="63"/>
        <v>0</v>
      </c>
      <c r="P66" s="15"/>
      <c r="Q66" s="335">
        <f t="shared" si="4"/>
        <v>0</v>
      </c>
      <c r="R66" s="14"/>
      <c r="S66" s="15"/>
      <c r="T66" s="31">
        <f t="shared" si="64"/>
        <v>0</v>
      </c>
      <c r="U66" s="337">
        <f t="shared" si="65"/>
        <v>0</v>
      </c>
      <c r="V66" s="15"/>
      <c r="W66" s="335">
        <f t="shared" si="82"/>
        <v>0</v>
      </c>
      <c r="X66" s="14"/>
      <c r="Y66" s="15"/>
      <c r="Z66" s="31">
        <f t="shared" si="66"/>
        <v>0</v>
      </c>
      <c r="AA66" s="337">
        <f t="shared" si="67"/>
        <v>0</v>
      </c>
      <c r="AB66" s="15"/>
      <c r="AC66" s="335">
        <f t="shared" si="68"/>
        <v>0</v>
      </c>
      <c r="AD66" s="14"/>
      <c r="AE66" s="15"/>
      <c r="AF66" s="31">
        <f t="shared" si="69"/>
        <v>0</v>
      </c>
      <c r="AG66" s="337">
        <f t="shared" si="70"/>
        <v>0</v>
      </c>
      <c r="AH66" s="15"/>
      <c r="AI66" s="335">
        <f t="shared" si="71"/>
        <v>0</v>
      </c>
      <c r="AJ66" s="14"/>
      <c r="AK66" s="15"/>
      <c r="AL66" s="31">
        <f t="shared" si="72"/>
        <v>0</v>
      </c>
      <c r="AM66" s="337">
        <f t="shared" si="73"/>
        <v>0</v>
      </c>
      <c r="AN66" s="15"/>
      <c r="AO66" s="335">
        <f t="shared" si="35"/>
        <v>0</v>
      </c>
      <c r="AP66" s="14"/>
      <c r="AQ66" s="15"/>
      <c r="AR66" s="31">
        <f t="shared" si="74"/>
        <v>0</v>
      </c>
      <c r="AS66" s="337">
        <f t="shared" si="75"/>
        <v>0</v>
      </c>
      <c r="AT66" s="15"/>
      <c r="AU66" s="335">
        <f t="shared" si="36"/>
        <v>0</v>
      </c>
      <c r="AV66" s="14"/>
      <c r="AW66" s="15"/>
      <c r="AX66" s="31">
        <f t="shared" si="58"/>
        <v>0</v>
      </c>
      <c r="AY66" s="337">
        <f t="shared" si="59"/>
        <v>0</v>
      </c>
      <c r="AZ66" s="15"/>
      <c r="BA66" s="335">
        <f t="shared" si="37"/>
        <v>0</v>
      </c>
      <c r="BB66" s="14"/>
      <c r="BC66" s="15"/>
      <c r="BD66" s="31">
        <f t="shared" si="76"/>
        <v>0</v>
      </c>
      <c r="BE66" s="337">
        <f t="shared" si="77"/>
        <v>0</v>
      </c>
      <c r="BF66" s="15"/>
      <c r="BG66" s="335">
        <f t="shared" si="48"/>
        <v>0</v>
      </c>
      <c r="BH66" s="14"/>
      <c r="BI66" s="15"/>
      <c r="BJ66" s="31">
        <f t="shared" si="56"/>
        <v>0</v>
      </c>
      <c r="BK66" s="337">
        <f t="shared" si="57"/>
        <v>0</v>
      </c>
      <c r="BL66" s="15"/>
      <c r="BM66" s="335">
        <f t="shared" si="38"/>
        <v>0</v>
      </c>
      <c r="BN66" s="14"/>
      <c r="BO66" s="15"/>
      <c r="BP66" s="31">
        <f t="shared" si="78"/>
        <v>0</v>
      </c>
      <c r="BQ66" s="337">
        <f t="shared" si="79"/>
        <v>0</v>
      </c>
      <c r="BR66" s="15"/>
      <c r="BS66" s="335">
        <f t="shared" si="53"/>
        <v>0</v>
      </c>
      <c r="BT66" s="14"/>
      <c r="BU66" s="15"/>
      <c r="BV66" s="31">
        <f t="shared" si="80"/>
        <v>0</v>
      </c>
      <c r="BW66" s="337">
        <f t="shared" si="81"/>
        <v>0</v>
      </c>
      <c r="BX66" s="15"/>
      <c r="BY66" s="335">
        <f t="shared" si="39"/>
        <v>0</v>
      </c>
    </row>
    <row r="67" spans="2:77" x14ac:dyDescent="0.25">
      <c r="B67">
        <v>62</v>
      </c>
      <c r="C67" s="33"/>
      <c r="D67" s="33"/>
      <c r="E67" s="33"/>
      <c r="F67" s="14"/>
      <c r="G67" s="15"/>
      <c r="H67" s="31">
        <f t="shared" si="60"/>
        <v>0</v>
      </c>
      <c r="I67" s="337">
        <f t="shared" si="61"/>
        <v>0</v>
      </c>
      <c r="J67" s="15"/>
      <c r="K67" s="335">
        <f t="shared" si="1"/>
        <v>0</v>
      </c>
      <c r="L67" s="14"/>
      <c r="M67" s="15"/>
      <c r="N67" s="31">
        <f t="shared" si="62"/>
        <v>0</v>
      </c>
      <c r="O67" s="337">
        <f t="shared" si="63"/>
        <v>0</v>
      </c>
      <c r="P67" s="15"/>
      <c r="Q67" s="335">
        <f t="shared" si="4"/>
        <v>0</v>
      </c>
      <c r="R67" s="14"/>
      <c r="S67" s="15"/>
      <c r="T67" s="31">
        <f t="shared" si="64"/>
        <v>0</v>
      </c>
      <c r="U67" s="337">
        <f t="shared" si="65"/>
        <v>0</v>
      </c>
      <c r="V67" s="15"/>
      <c r="W67" s="335">
        <f t="shared" si="82"/>
        <v>0</v>
      </c>
      <c r="X67" s="14"/>
      <c r="Y67" s="15"/>
      <c r="Z67" s="31">
        <f t="shared" si="66"/>
        <v>0</v>
      </c>
      <c r="AA67" s="337">
        <f t="shared" si="67"/>
        <v>0</v>
      </c>
      <c r="AB67" s="15"/>
      <c r="AC67" s="335">
        <f t="shared" si="68"/>
        <v>0</v>
      </c>
      <c r="AD67" s="14"/>
      <c r="AE67" s="15"/>
      <c r="AF67" s="31">
        <f t="shared" si="69"/>
        <v>0</v>
      </c>
      <c r="AG67" s="337">
        <f t="shared" si="70"/>
        <v>0</v>
      </c>
      <c r="AH67" s="15"/>
      <c r="AI67" s="335">
        <f t="shared" si="71"/>
        <v>0</v>
      </c>
      <c r="AJ67" s="14"/>
      <c r="AK67" s="15"/>
      <c r="AL67" s="31">
        <f t="shared" si="72"/>
        <v>0</v>
      </c>
      <c r="AM67" s="337">
        <f t="shared" si="73"/>
        <v>0</v>
      </c>
      <c r="AN67" s="15"/>
      <c r="AO67" s="335">
        <f t="shared" si="35"/>
        <v>0</v>
      </c>
      <c r="AP67" s="14"/>
      <c r="AQ67" s="15"/>
      <c r="AR67" s="31">
        <f t="shared" si="74"/>
        <v>0</v>
      </c>
      <c r="AS67" s="337">
        <f t="shared" si="75"/>
        <v>0</v>
      </c>
      <c r="AT67" s="15"/>
      <c r="AU67" s="335">
        <f t="shared" si="36"/>
        <v>0</v>
      </c>
      <c r="AV67" s="14"/>
      <c r="AW67" s="15"/>
      <c r="AX67" s="31">
        <f t="shared" si="58"/>
        <v>0</v>
      </c>
      <c r="AY67" s="337">
        <f t="shared" si="59"/>
        <v>0</v>
      </c>
      <c r="AZ67" s="15"/>
      <c r="BA67" s="335">
        <f t="shared" si="37"/>
        <v>0</v>
      </c>
      <c r="BB67" s="14"/>
      <c r="BC67" s="15"/>
      <c r="BD67" s="31">
        <f t="shared" si="76"/>
        <v>0</v>
      </c>
      <c r="BE67" s="337">
        <f t="shared" si="77"/>
        <v>0</v>
      </c>
      <c r="BF67" s="15"/>
      <c r="BG67" s="335">
        <f t="shared" si="48"/>
        <v>0</v>
      </c>
      <c r="BH67" s="14"/>
      <c r="BI67" s="15"/>
      <c r="BJ67" s="31">
        <f t="shared" si="56"/>
        <v>0</v>
      </c>
      <c r="BK67" s="337">
        <f t="shared" si="57"/>
        <v>0</v>
      </c>
      <c r="BL67" s="15"/>
      <c r="BM67" s="335">
        <f t="shared" si="38"/>
        <v>0</v>
      </c>
      <c r="BN67" s="14"/>
      <c r="BO67" s="15"/>
      <c r="BP67" s="31">
        <f t="shared" si="78"/>
        <v>0</v>
      </c>
      <c r="BQ67" s="337">
        <f t="shared" si="79"/>
        <v>0</v>
      </c>
      <c r="BR67" s="15"/>
      <c r="BS67" s="335">
        <f t="shared" si="53"/>
        <v>0</v>
      </c>
      <c r="BT67" s="14"/>
      <c r="BU67" s="15"/>
      <c r="BV67" s="31">
        <f t="shared" si="80"/>
        <v>0</v>
      </c>
      <c r="BW67" s="337">
        <f t="shared" si="81"/>
        <v>0</v>
      </c>
      <c r="BX67" s="15"/>
      <c r="BY67" s="335">
        <f t="shared" si="39"/>
        <v>0</v>
      </c>
    </row>
    <row r="68" spans="2:77" x14ac:dyDescent="0.25">
      <c r="B68">
        <v>63</v>
      </c>
      <c r="C68" s="33"/>
      <c r="D68" s="33"/>
      <c r="E68" s="33"/>
      <c r="F68" s="14"/>
      <c r="G68" s="15"/>
      <c r="H68" s="31">
        <f t="shared" si="60"/>
        <v>0</v>
      </c>
      <c r="I68" s="337">
        <f t="shared" si="61"/>
        <v>0</v>
      </c>
      <c r="J68" s="15"/>
      <c r="K68" s="335">
        <f t="shared" si="1"/>
        <v>0</v>
      </c>
      <c r="L68" s="14"/>
      <c r="M68" s="15"/>
      <c r="N68" s="31">
        <f t="shared" si="62"/>
        <v>0</v>
      </c>
      <c r="O68" s="337">
        <f t="shared" si="63"/>
        <v>0</v>
      </c>
      <c r="P68" s="15"/>
      <c r="Q68" s="335">
        <f t="shared" si="4"/>
        <v>0</v>
      </c>
      <c r="R68" s="14"/>
      <c r="S68" s="15"/>
      <c r="T68" s="31">
        <f t="shared" si="64"/>
        <v>0</v>
      </c>
      <c r="U68" s="337">
        <f t="shared" si="65"/>
        <v>0</v>
      </c>
      <c r="V68" s="15"/>
      <c r="W68" s="335">
        <f t="shared" si="82"/>
        <v>0</v>
      </c>
      <c r="X68" s="14"/>
      <c r="Y68" s="15"/>
      <c r="Z68" s="31">
        <f t="shared" si="66"/>
        <v>0</v>
      </c>
      <c r="AA68" s="337">
        <f t="shared" si="67"/>
        <v>0</v>
      </c>
      <c r="AB68" s="15"/>
      <c r="AC68" s="335">
        <f t="shared" si="68"/>
        <v>0</v>
      </c>
      <c r="AD68" s="14"/>
      <c r="AE68" s="15"/>
      <c r="AF68" s="31">
        <f t="shared" si="69"/>
        <v>0</v>
      </c>
      <c r="AG68" s="337">
        <f t="shared" si="70"/>
        <v>0</v>
      </c>
      <c r="AH68" s="15"/>
      <c r="AI68" s="335">
        <f t="shared" si="71"/>
        <v>0</v>
      </c>
      <c r="AJ68" s="14"/>
      <c r="AK68" s="15"/>
      <c r="AL68" s="31">
        <f t="shared" si="72"/>
        <v>0</v>
      </c>
      <c r="AM68" s="337">
        <f t="shared" si="73"/>
        <v>0</v>
      </c>
      <c r="AN68" s="15"/>
      <c r="AO68" s="335">
        <f t="shared" si="35"/>
        <v>0</v>
      </c>
      <c r="AP68" s="14"/>
      <c r="AQ68" s="15"/>
      <c r="AR68" s="31">
        <f t="shared" si="74"/>
        <v>0</v>
      </c>
      <c r="AS68" s="337">
        <f t="shared" si="75"/>
        <v>0</v>
      </c>
      <c r="AT68" s="15"/>
      <c r="AU68" s="335">
        <f t="shared" si="36"/>
        <v>0</v>
      </c>
      <c r="AV68" s="14"/>
      <c r="AW68" s="15"/>
      <c r="AX68" s="31">
        <f t="shared" si="58"/>
        <v>0</v>
      </c>
      <c r="AY68" s="337">
        <f t="shared" si="59"/>
        <v>0</v>
      </c>
      <c r="AZ68" s="15"/>
      <c r="BA68" s="335">
        <f t="shared" si="37"/>
        <v>0</v>
      </c>
      <c r="BB68" s="14"/>
      <c r="BC68" s="15"/>
      <c r="BD68" s="31">
        <f t="shared" si="76"/>
        <v>0</v>
      </c>
      <c r="BE68" s="337">
        <f t="shared" si="77"/>
        <v>0</v>
      </c>
      <c r="BF68" s="15"/>
      <c r="BG68" s="335">
        <f t="shared" si="48"/>
        <v>0</v>
      </c>
      <c r="BH68" s="14"/>
      <c r="BI68" s="15"/>
      <c r="BJ68" s="31">
        <f t="shared" si="56"/>
        <v>0</v>
      </c>
      <c r="BK68" s="337">
        <f t="shared" si="57"/>
        <v>0</v>
      </c>
      <c r="BL68" s="15"/>
      <c r="BM68" s="335">
        <f t="shared" si="38"/>
        <v>0</v>
      </c>
      <c r="BN68" s="14"/>
      <c r="BO68" s="15"/>
      <c r="BP68" s="31">
        <f t="shared" si="78"/>
        <v>0</v>
      </c>
      <c r="BQ68" s="337">
        <f t="shared" si="79"/>
        <v>0</v>
      </c>
      <c r="BR68" s="15"/>
      <c r="BS68" s="335">
        <f t="shared" si="53"/>
        <v>0</v>
      </c>
      <c r="BT68" s="14"/>
      <c r="BU68" s="15"/>
      <c r="BV68" s="31">
        <f t="shared" si="80"/>
        <v>0</v>
      </c>
      <c r="BW68" s="337">
        <f t="shared" si="81"/>
        <v>0</v>
      </c>
      <c r="BX68" s="15"/>
      <c r="BY68" s="335">
        <f t="shared" si="39"/>
        <v>0</v>
      </c>
    </row>
    <row r="69" spans="2:77" x14ac:dyDescent="0.25">
      <c r="B69">
        <v>64</v>
      </c>
      <c r="C69" s="33"/>
      <c r="D69" s="33"/>
      <c r="E69" s="33"/>
      <c r="F69" s="14"/>
      <c r="G69" s="15"/>
      <c r="H69" s="31">
        <f t="shared" si="60"/>
        <v>0</v>
      </c>
      <c r="I69" s="337">
        <f t="shared" si="61"/>
        <v>0</v>
      </c>
      <c r="J69" s="15"/>
      <c r="K69" s="335">
        <f t="shared" si="1"/>
        <v>0</v>
      </c>
      <c r="L69" s="14"/>
      <c r="M69" s="15"/>
      <c r="N69" s="31">
        <f t="shared" si="62"/>
        <v>0</v>
      </c>
      <c r="O69" s="337">
        <f t="shared" si="63"/>
        <v>0</v>
      </c>
      <c r="P69" s="15"/>
      <c r="Q69" s="335">
        <f t="shared" si="4"/>
        <v>0</v>
      </c>
      <c r="R69" s="14"/>
      <c r="S69" s="15"/>
      <c r="T69" s="31">
        <f t="shared" si="64"/>
        <v>0</v>
      </c>
      <c r="U69" s="337">
        <f t="shared" si="65"/>
        <v>0</v>
      </c>
      <c r="V69" s="15"/>
      <c r="W69" s="335">
        <f t="shared" si="82"/>
        <v>0</v>
      </c>
      <c r="X69" s="14"/>
      <c r="Y69" s="15"/>
      <c r="Z69" s="31">
        <f t="shared" si="66"/>
        <v>0</v>
      </c>
      <c r="AA69" s="337">
        <f t="shared" si="67"/>
        <v>0</v>
      </c>
      <c r="AB69" s="15"/>
      <c r="AC69" s="335">
        <f t="shared" si="68"/>
        <v>0</v>
      </c>
      <c r="AD69" s="14"/>
      <c r="AE69" s="15"/>
      <c r="AF69" s="31">
        <f t="shared" si="69"/>
        <v>0</v>
      </c>
      <c r="AG69" s="337">
        <f t="shared" si="70"/>
        <v>0</v>
      </c>
      <c r="AH69" s="15"/>
      <c r="AI69" s="335">
        <f t="shared" si="71"/>
        <v>0</v>
      </c>
      <c r="AJ69" s="14"/>
      <c r="AK69" s="15"/>
      <c r="AL69" s="31">
        <f t="shared" si="72"/>
        <v>0</v>
      </c>
      <c r="AM69" s="337">
        <f t="shared" si="73"/>
        <v>0</v>
      </c>
      <c r="AN69" s="15"/>
      <c r="AO69" s="335">
        <f t="shared" si="35"/>
        <v>0</v>
      </c>
      <c r="AP69" s="14"/>
      <c r="AQ69" s="15"/>
      <c r="AR69" s="31">
        <f t="shared" si="74"/>
        <v>0</v>
      </c>
      <c r="AS69" s="337">
        <f t="shared" si="75"/>
        <v>0</v>
      </c>
      <c r="AT69" s="15"/>
      <c r="AU69" s="335">
        <f t="shared" si="36"/>
        <v>0</v>
      </c>
      <c r="AV69" s="14"/>
      <c r="AW69" s="15"/>
      <c r="AX69" s="31">
        <f t="shared" si="58"/>
        <v>0</v>
      </c>
      <c r="AY69" s="337">
        <f t="shared" si="59"/>
        <v>0</v>
      </c>
      <c r="AZ69" s="15"/>
      <c r="BA69" s="335">
        <f t="shared" si="37"/>
        <v>0</v>
      </c>
      <c r="BB69" s="14"/>
      <c r="BC69" s="15"/>
      <c r="BD69" s="31">
        <f t="shared" si="76"/>
        <v>0</v>
      </c>
      <c r="BE69" s="337">
        <f t="shared" si="77"/>
        <v>0</v>
      </c>
      <c r="BF69" s="15"/>
      <c r="BG69" s="335">
        <f t="shared" si="48"/>
        <v>0</v>
      </c>
      <c r="BH69" s="14"/>
      <c r="BI69" s="15"/>
      <c r="BJ69" s="31">
        <f t="shared" si="56"/>
        <v>0</v>
      </c>
      <c r="BK69" s="337">
        <f t="shared" si="57"/>
        <v>0</v>
      </c>
      <c r="BL69" s="15"/>
      <c r="BM69" s="335">
        <f t="shared" si="38"/>
        <v>0</v>
      </c>
      <c r="BN69" s="14"/>
      <c r="BO69" s="15"/>
      <c r="BP69" s="31">
        <f t="shared" si="78"/>
        <v>0</v>
      </c>
      <c r="BQ69" s="337">
        <f t="shared" si="79"/>
        <v>0</v>
      </c>
      <c r="BR69" s="15"/>
      <c r="BS69" s="335">
        <f t="shared" si="53"/>
        <v>0</v>
      </c>
      <c r="BT69" s="14"/>
      <c r="BU69" s="15"/>
      <c r="BV69" s="31">
        <f t="shared" si="80"/>
        <v>0</v>
      </c>
      <c r="BW69" s="337">
        <f t="shared" si="81"/>
        <v>0</v>
      </c>
      <c r="BX69" s="15"/>
      <c r="BY69" s="335">
        <f t="shared" si="39"/>
        <v>0</v>
      </c>
    </row>
    <row r="70" spans="2:77" x14ac:dyDescent="0.25">
      <c r="B70">
        <v>65</v>
      </c>
      <c r="C70" s="33"/>
      <c r="D70" s="33"/>
      <c r="E70" s="33"/>
      <c r="F70" s="14"/>
      <c r="G70" s="15"/>
      <c r="H70" s="31">
        <f t="shared" si="60"/>
        <v>0</v>
      </c>
      <c r="I70" s="337">
        <f t="shared" si="61"/>
        <v>0</v>
      </c>
      <c r="J70" s="15"/>
      <c r="K70" s="335">
        <f t="shared" si="1"/>
        <v>0</v>
      </c>
      <c r="L70" s="14"/>
      <c r="M70" s="15"/>
      <c r="N70" s="31">
        <f t="shared" si="62"/>
        <v>0</v>
      </c>
      <c r="O70" s="337">
        <f t="shared" si="63"/>
        <v>0</v>
      </c>
      <c r="P70" s="15"/>
      <c r="Q70" s="335">
        <f t="shared" si="4"/>
        <v>0</v>
      </c>
      <c r="R70" s="14"/>
      <c r="S70" s="15"/>
      <c r="T70" s="31">
        <f t="shared" si="64"/>
        <v>0</v>
      </c>
      <c r="U70" s="337">
        <f t="shared" si="65"/>
        <v>0</v>
      </c>
      <c r="V70" s="15"/>
      <c r="W70" s="335">
        <f t="shared" si="82"/>
        <v>0</v>
      </c>
      <c r="X70" s="14"/>
      <c r="Y70" s="15"/>
      <c r="Z70" s="31">
        <f t="shared" si="66"/>
        <v>0</v>
      </c>
      <c r="AA70" s="337">
        <f t="shared" si="67"/>
        <v>0</v>
      </c>
      <c r="AB70" s="15"/>
      <c r="AC70" s="335">
        <f t="shared" si="68"/>
        <v>0</v>
      </c>
      <c r="AD70" s="14"/>
      <c r="AE70" s="15"/>
      <c r="AF70" s="31">
        <f t="shared" si="69"/>
        <v>0</v>
      </c>
      <c r="AG70" s="337">
        <f t="shared" si="70"/>
        <v>0</v>
      </c>
      <c r="AH70" s="15"/>
      <c r="AI70" s="335">
        <f t="shared" si="71"/>
        <v>0</v>
      </c>
      <c r="AJ70" s="14"/>
      <c r="AK70" s="15"/>
      <c r="AL70" s="31">
        <f t="shared" si="72"/>
        <v>0</v>
      </c>
      <c r="AM70" s="337">
        <f t="shared" si="73"/>
        <v>0</v>
      </c>
      <c r="AN70" s="15"/>
      <c r="AO70" s="335">
        <f t="shared" si="35"/>
        <v>0</v>
      </c>
      <c r="AP70" s="14"/>
      <c r="AQ70" s="15"/>
      <c r="AR70" s="31">
        <f t="shared" si="74"/>
        <v>0</v>
      </c>
      <c r="AS70" s="337">
        <f t="shared" si="75"/>
        <v>0</v>
      </c>
      <c r="AT70" s="15"/>
      <c r="AU70" s="335">
        <f t="shared" si="36"/>
        <v>0</v>
      </c>
      <c r="AV70" s="14"/>
      <c r="AW70" s="15"/>
      <c r="AX70" s="31">
        <f t="shared" si="58"/>
        <v>0</v>
      </c>
      <c r="AY70" s="337">
        <f t="shared" si="59"/>
        <v>0</v>
      </c>
      <c r="AZ70" s="15"/>
      <c r="BA70" s="335">
        <f t="shared" si="37"/>
        <v>0</v>
      </c>
      <c r="BB70" s="14"/>
      <c r="BC70" s="15"/>
      <c r="BD70" s="31">
        <f t="shared" si="76"/>
        <v>0</v>
      </c>
      <c r="BE70" s="337">
        <f t="shared" si="77"/>
        <v>0</v>
      </c>
      <c r="BF70" s="15"/>
      <c r="BG70" s="335">
        <f t="shared" si="48"/>
        <v>0</v>
      </c>
      <c r="BH70" s="14"/>
      <c r="BI70" s="15"/>
      <c r="BJ70" s="31">
        <f t="shared" si="56"/>
        <v>0</v>
      </c>
      <c r="BK70" s="337">
        <f t="shared" si="57"/>
        <v>0</v>
      </c>
      <c r="BL70" s="15"/>
      <c r="BM70" s="335">
        <f t="shared" si="38"/>
        <v>0</v>
      </c>
      <c r="BN70" s="14"/>
      <c r="BO70" s="15"/>
      <c r="BP70" s="31">
        <f t="shared" si="78"/>
        <v>0</v>
      </c>
      <c r="BQ70" s="337">
        <f t="shared" si="79"/>
        <v>0</v>
      </c>
      <c r="BR70" s="15"/>
      <c r="BS70" s="335">
        <f t="shared" si="53"/>
        <v>0</v>
      </c>
      <c r="BT70" s="14"/>
      <c r="BU70" s="15"/>
      <c r="BV70" s="31">
        <f t="shared" si="80"/>
        <v>0</v>
      </c>
      <c r="BW70" s="337">
        <f t="shared" si="81"/>
        <v>0</v>
      </c>
      <c r="BX70" s="15"/>
      <c r="BY70" s="335">
        <f t="shared" si="39"/>
        <v>0</v>
      </c>
    </row>
    <row r="71" spans="2:77" x14ac:dyDescent="0.25">
      <c r="B71">
        <v>66</v>
      </c>
      <c r="C71" s="33"/>
      <c r="D71" s="33"/>
      <c r="E71" s="33"/>
      <c r="F71" s="14"/>
      <c r="G71" s="15"/>
      <c r="H71" s="31">
        <f t="shared" si="60"/>
        <v>0</v>
      </c>
      <c r="I71" s="337">
        <f t="shared" si="61"/>
        <v>0</v>
      </c>
      <c r="J71" s="15"/>
      <c r="K71" s="335">
        <f t="shared" si="1"/>
        <v>0</v>
      </c>
      <c r="L71" s="14"/>
      <c r="M71" s="15"/>
      <c r="N71" s="31">
        <f t="shared" si="62"/>
        <v>0</v>
      </c>
      <c r="O71" s="337">
        <f t="shared" si="63"/>
        <v>0</v>
      </c>
      <c r="P71" s="15"/>
      <c r="Q71" s="335">
        <f t="shared" si="4"/>
        <v>0</v>
      </c>
      <c r="R71" s="14"/>
      <c r="S71" s="15"/>
      <c r="T71" s="31">
        <f t="shared" si="64"/>
        <v>0</v>
      </c>
      <c r="U71" s="337">
        <f t="shared" si="65"/>
        <v>0</v>
      </c>
      <c r="V71" s="15"/>
      <c r="W71" s="335">
        <f t="shared" si="82"/>
        <v>0</v>
      </c>
      <c r="X71" s="14"/>
      <c r="Y71" s="15"/>
      <c r="Z71" s="31">
        <f t="shared" si="66"/>
        <v>0</v>
      </c>
      <c r="AA71" s="337">
        <f t="shared" si="67"/>
        <v>0</v>
      </c>
      <c r="AB71" s="15"/>
      <c r="AC71" s="335">
        <f t="shared" si="68"/>
        <v>0</v>
      </c>
      <c r="AD71" s="14"/>
      <c r="AE71" s="15"/>
      <c r="AF71" s="31">
        <f t="shared" si="69"/>
        <v>0</v>
      </c>
      <c r="AG71" s="337">
        <f t="shared" si="70"/>
        <v>0</v>
      </c>
      <c r="AH71" s="15"/>
      <c r="AI71" s="335">
        <f t="shared" si="71"/>
        <v>0</v>
      </c>
      <c r="AJ71" s="14"/>
      <c r="AK71" s="15"/>
      <c r="AL71" s="31">
        <f t="shared" si="72"/>
        <v>0</v>
      </c>
      <c r="AM71" s="337">
        <f t="shared" si="73"/>
        <v>0</v>
      </c>
      <c r="AN71" s="15"/>
      <c r="AO71" s="335">
        <f t="shared" si="35"/>
        <v>0</v>
      </c>
      <c r="AP71" s="14"/>
      <c r="AQ71" s="15"/>
      <c r="AR71" s="31">
        <f t="shared" si="74"/>
        <v>0</v>
      </c>
      <c r="AS71" s="337">
        <f t="shared" si="75"/>
        <v>0</v>
      </c>
      <c r="AT71" s="15"/>
      <c r="AU71" s="335">
        <f t="shared" si="36"/>
        <v>0</v>
      </c>
      <c r="AV71" s="14"/>
      <c r="AW71" s="15"/>
      <c r="AX71" s="31">
        <f t="shared" si="58"/>
        <v>0</v>
      </c>
      <c r="AY71" s="337">
        <f t="shared" si="59"/>
        <v>0</v>
      </c>
      <c r="AZ71" s="15"/>
      <c r="BA71" s="335">
        <f t="shared" si="37"/>
        <v>0</v>
      </c>
      <c r="BB71" s="14"/>
      <c r="BC71" s="15"/>
      <c r="BD71" s="31">
        <f t="shared" si="76"/>
        <v>0</v>
      </c>
      <c r="BE71" s="337">
        <f t="shared" si="77"/>
        <v>0</v>
      </c>
      <c r="BF71" s="15"/>
      <c r="BG71" s="335">
        <f t="shared" si="48"/>
        <v>0</v>
      </c>
      <c r="BH71" s="14"/>
      <c r="BI71" s="15"/>
      <c r="BJ71" s="31">
        <f t="shared" si="56"/>
        <v>0</v>
      </c>
      <c r="BK71" s="337">
        <f t="shared" si="57"/>
        <v>0</v>
      </c>
      <c r="BL71" s="15"/>
      <c r="BM71" s="335">
        <f t="shared" si="38"/>
        <v>0</v>
      </c>
      <c r="BN71" s="14"/>
      <c r="BO71" s="15"/>
      <c r="BP71" s="31">
        <f t="shared" si="78"/>
        <v>0</v>
      </c>
      <c r="BQ71" s="337">
        <f t="shared" si="79"/>
        <v>0</v>
      </c>
      <c r="BR71" s="15"/>
      <c r="BS71" s="335">
        <f t="shared" si="53"/>
        <v>0</v>
      </c>
      <c r="BT71" s="14"/>
      <c r="BU71" s="15"/>
      <c r="BV71" s="31">
        <f t="shared" si="80"/>
        <v>0</v>
      </c>
      <c r="BW71" s="337">
        <f t="shared" si="81"/>
        <v>0</v>
      </c>
      <c r="BX71" s="15"/>
      <c r="BY71" s="335">
        <f t="shared" si="39"/>
        <v>0</v>
      </c>
    </row>
    <row r="72" spans="2:77" x14ac:dyDescent="0.25">
      <c r="B72">
        <v>67</v>
      </c>
      <c r="C72" s="33"/>
      <c r="D72" s="33"/>
      <c r="E72" s="33"/>
      <c r="F72" s="14"/>
      <c r="G72" s="15"/>
      <c r="H72" s="31">
        <f t="shared" si="60"/>
        <v>0</v>
      </c>
      <c r="I72" s="337">
        <f t="shared" si="61"/>
        <v>0</v>
      </c>
      <c r="J72" s="15"/>
      <c r="K72" s="335">
        <f t="shared" si="1"/>
        <v>0</v>
      </c>
      <c r="L72" s="14"/>
      <c r="M72" s="15"/>
      <c r="N72" s="31">
        <f t="shared" si="62"/>
        <v>0</v>
      </c>
      <c r="O72" s="337">
        <f t="shared" si="63"/>
        <v>0</v>
      </c>
      <c r="P72" s="15"/>
      <c r="Q72" s="335">
        <f t="shared" si="4"/>
        <v>0</v>
      </c>
      <c r="R72" s="14"/>
      <c r="S72" s="15"/>
      <c r="T72" s="31">
        <f t="shared" si="64"/>
        <v>0</v>
      </c>
      <c r="U72" s="337">
        <f t="shared" si="65"/>
        <v>0</v>
      </c>
      <c r="V72" s="15"/>
      <c r="W72" s="335">
        <f t="shared" si="82"/>
        <v>0</v>
      </c>
      <c r="X72" s="14"/>
      <c r="Y72" s="15"/>
      <c r="Z72" s="31">
        <f t="shared" si="66"/>
        <v>0</v>
      </c>
      <c r="AA72" s="337">
        <f t="shared" si="67"/>
        <v>0</v>
      </c>
      <c r="AB72" s="15"/>
      <c r="AC72" s="335">
        <f t="shared" si="68"/>
        <v>0</v>
      </c>
      <c r="AD72" s="14"/>
      <c r="AE72" s="15"/>
      <c r="AF72" s="31">
        <f t="shared" si="69"/>
        <v>0</v>
      </c>
      <c r="AG72" s="337">
        <f t="shared" si="70"/>
        <v>0</v>
      </c>
      <c r="AH72" s="15"/>
      <c r="AI72" s="335">
        <f t="shared" si="71"/>
        <v>0</v>
      </c>
      <c r="AJ72" s="14"/>
      <c r="AK72" s="15"/>
      <c r="AL72" s="31">
        <f t="shared" si="72"/>
        <v>0</v>
      </c>
      <c r="AM72" s="337">
        <f t="shared" si="73"/>
        <v>0</v>
      </c>
      <c r="AN72" s="15"/>
      <c r="AO72" s="335">
        <f t="shared" si="35"/>
        <v>0</v>
      </c>
      <c r="AP72" s="14"/>
      <c r="AQ72" s="15"/>
      <c r="AR72" s="31">
        <f t="shared" si="74"/>
        <v>0</v>
      </c>
      <c r="AS72" s="337">
        <f t="shared" si="75"/>
        <v>0</v>
      </c>
      <c r="AT72" s="15"/>
      <c r="AU72" s="335">
        <f t="shared" si="36"/>
        <v>0</v>
      </c>
      <c r="AV72" s="14"/>
      <c r="AW72" s="15"/>
      <c r="AX72" s="31">
        <f t="shared" si="58"/>
        <v>0</v>
      </c>
      <c r="AY72" s="337">
        <f t="shared" si="59"/>
        <v>0</v>
      </c>
      <c r="AZ72" s="15"/>
      <c r="BA72" s="335">
        <f t="shared" si="37"/>
        <v>0</v>
      </c>
      <c r="BB72" s="14"/>
      <c r="BC72" s="15"/>
      <c r="BD72" s="31">
        <f t="shared" si="76"/>
        <v>0</v>
      </c>
      <c r="BE72" s="337">
        <f t="shared" si="77"/>
        <v>0</v>
      </c>
      <c r="BF72" s="15"/>
      <c r="BG72" s="335">
        <f t="shared" si="48"/>
        <v>0</v>
      </c>
      <c r="BH72" s="14"/>
      <c r="BI72" s="15"/>
      <c r="BJ72" s="31">
        <f t="shared" si="56"/>
        <v>0</v>
      </c>
      <c r="BK72" s="337">
        <f t="shared" si="57"/>
        <v>0</v>
      </c>
      <c r="BL72" s="15"/>
      <c r="BM72" s="335">
        <f t="shared" si="38"/>
        <v>0</v>
      </c>
      <c r="BN72" s="14"/>
      <c r="BO72" s="15"/>
      <c r="BP72" s="31">
        <f t="shared" si="78"/>
        <v>0</v>
      </c>
      <c r="BQ72" s="337">
        <f t="shared" si="79"/>
        <v>0</v>
      </c>
      <c r="BR72" s="15"/>
      <c r="BS72" s="335">
        <f t="shared" si="53"/>
        <v>0</v>
      </c>
      <c r="BT72" s="14"/>
      <c r="BU72" s="15"/>
      <c r="BV72" s="31">
        <f t="shared" si="80"/>
        <v>0</v>
      </c>
      <c r="BW72" s="337">
        <f t="shared" si="81"/>
        <v>0</v>
      </c>
      <c r="BX72" s="15"/>
      <c r="BY72" s="335">
        <f t="shared" si="39"/>
        <v>0</v>
      </c>
    </row>
    <row r="73" spans="2:77" x14ac:dyDescent="0.25">
      <c r="B73">
        <v>68</v>
      </c>
      <c r="C73" s="33"/>
      <c r="D73" s="33"/>
      <c r="E73" s="33"/>
      <c r="F73" s="14"/>
      <c r="G73" s="15"/>
      <c r="H73" s="31">
        <f t="shared" si="60"/>
        <v>0</v>
      </c>
      <c r="I73" s="337">
        <f t="shared" si="61"/>
        <v>0</v>
      </c>
      <c r="J73" s="15"/>
      <c r="K73" s="335">
        <f t="shared" si="1"/>
        <v>0</v>
      </c>
      <c r="L73" s="14"/>
      <c r="M73" s="15"/>
      <c r="N73" s="31">
        <f t="shared" si="62"/>
        <v>0</v>
      </c>
      <c r="O73" s="337">
        <f t="shared" si="63"/>
        <v>0</v>
      </c>
      <c r="P73" s="15"/>
      <c r="Q73" s="335">
        <f t="shared" si="4"/>
        <v>0</v>
      </c>
      <c r="R73" s="14"/>
      <c r="S73" s="15"/>
      <c r="T73" s="31">
        <f t="shared" si="64"/>
        <v>0</v>
      </c>
      <c r="U73" s="337">
        <f t="shared" si="65"/>
        <v>0</v>
      </c>
      <c r="V73" s="15"/>
      <c r="W73" s="335">
        <f t="shared" si="82"/>
        <v>0</v>
      </c>
      <c r="X73" s="14"/>
      <c r="Y73" s="15"/>
      <c r="Z73" s="31">
        <f t="shared" si="66"/>
        <v>0</v>
      </c>
      <c r="AA73" s="337">
        <f t="shared" si="67"/>
        <v>0</v>
      </c>
      <c r="AB73" s="15"/>
      <c r="AC73" s="335">
        <f t="shared" si="68"/>
        <v>0</v>
      </c>
      <c r="AD73" s="14"/>
      <c r="AE73" s="15"/>
      <c r="AF73" s="31">
        <f t="shared" si="69"/>
        <v>0</v>
      </c>
      <c r="AG73" s="337">
        <f t="shared" si="70"/>
        <v>0</v>
      </c>
      <c r="AH73" s="15"/>
      <c r="AI73" s="335">
        <f t="shared" si="71"/>
        <v>0</v>
      </c>
      <c r="AJ73" s="14"/>
      <c r="AK73" s="15"/>
      <c r="AL73" s="31">
        <f t="shared" si="72"/>
        <v>0</v>
      </c>
      <c r="AM73" s="337">
        <f t="shared" si="73"/>
        <v>0</v>
      </c>
      <c r="AN73" s="15"/>
      <c r="AO73" s="335">
        <f t="shared" si="35"/>
        <v>0</v>
      </c>
      <c r="AP73" s="14"/>
      <c r="AQ73" s="15"/>
      <c r="AR73" s="31">
        <f t="shared" si="74"/>
        <v>0</v>
      </c>
      <c r="AS73" s="337">
        <f t="shared" si="75"/>
        <v>0</v>
      </c>
      <c r="AT73" s="15"/>
      <c r="AU73" s="335">
        <f t="shared" si="36"/>
        <v>0</v>
      </c>
      <c r="AV73" s="14"/>
      <c r="AW73" s="15"/>
      <c r="AX73" s="31">
        <f t="shared" si="44"/>
        <v>0</v>
      </c>
      <c r="AY73" s="337">
        <f t="shared" si="45"/>
        <v>0</v>
      </c>
      <c r="AZ73" s="15"/>
      <c r="BA73" s="335">
        <f t="shared" si="37"/>
        <v>0</v>
      </c>
      <c r="BB73" s="14"/>
      <c r="BC73" s="15"/>
      <c r="BD73" s="31">
        <f t="shared" si="76"/>
        <v>0</v>
      </c>
      <c r="BE73" s="337">
        <f t="shared" si="77"/>
        <v>0</v>
      </c>
      <c r="BF73" s="15"/>
      <c r="BG73" s="335">
        <f t="shared" si="48"/>
        <v>0</v>
      </c>
      <c r="BH73" s="14"/>
      <c r="BI73" s="15"/>
      <c r="BJ73" s="31">
        <f t="shared" si="56"/>
        <v>0</v>
      </c>
      <c r="BK73" s="337">
        <f t="shared" si="57"/>
        <v>0</v>
      </c>
      <c r="BL73" s="15"/>
      <c r="BM73" s="335">
        <f t="shared" si="38"/>
        <v>0</v>
      </c>
      <c r="BN73" s="14"/>
      <c r="BO73" s="15"/>
      <c r="BP73" s="31">
        <f t="shared" si="78"/>
        <v>0</v>
      </c>
      <c r="BQ73" s="337">
        <f t="shared" si="79"/>
        <v>0</v>
      </c>
      <c r="BR73" s="15"/>
      <c r="BS73" s="335">
        <f t="shared" si="53"/>
        <v>0</v>
      </c>
      <c r="BT73" s="14"/>
      <c r="BU73" s="15"/>
      <c r="BV73" s="31">
        <f t="shared" si="80"/>
        <v>0</v>
      </c>
      <c r="BW73" s="337">
        <f t="shared" si="81"/>
        <v>0</v>
      </c>
      <c r="BX73" s="15"/>
      <c r="BY73" s="335">
        <f t="shared" si="39"/>
        <v>0</v>
      </c>
    </row>
    <row r="74" spans="2:77" x14ac:dyDescent="0.25">
      <c r="B74">
        <v>69</v>
      </c>
      <c r="C74" s="33"/>
      <c r="D74" s="33"/>
      <c r="E74" s="33"/>
      <c r="F74" s="14"/>
      <c r="G74" s="15"/>
      <c r="H74" s="31">
        <f t="shared" si="60"/>
        <v>0</v>
      </c>
      <c r="I74" s="337">
        <f t="shared" si="61"/>
        <v>0</v>
      </c>
      <c r="J74" s="15"/>
      <c r="K74" s="335">
        <f t="shared" si="1"/>
        <v>0</v>
      </c>
      <c r="L74" s="14"/>
      <c r="M74" s="15"/>
      <c r="N74" s="31">
        <f t="shared" si="62"/>
        <v>0</v>
      </c>
      <c r="O74" s="337">
        <f t="shared" si="63"/>
        <v>0</v>
      </c>
      <c r="P74" s="15"/>
      <c r="Q74" s="335">
        <f t="shared" si="4"/>
        <v>0</v>
      </c>
      <c r="R74" s="14"/>
      <c r="S74" s="15"/>
      <c r="T74" s="31">
        <f t="shared" si="64"/>
        <v>0</v>
      </c>
      <c r="U74" s="337">
        <f t="shared" si="65"/>
        <v>0</v>
      </c>
      <c r="V74" s="15"/>
      <c r="W74" s="335">
        <f t="shared" si="82"/>
        <v>0</v>
      </c>
      <c r="X74" s="14"/>
      <c r="Y74" s="15"/>
      <c r="Z74" s="31">
        <f t="shared" si="66"/>
        <v>0</v>
      </c>
      <c r="AA74" s="337">
        <f t="shared" si="67"/>
        <v>0</v>
      </c>
      <c r="AB74" s="15"/>
      <c r="AC74" s="335">
        <f t="shared" si="68"/>
        <v>0</v>
      </c>
      <c r="AD74" s="14"/>
      <c r="AE74" s="15"/>
      <c r="AF74" s="31">
        <f t="shared" si="69"/>
        <v>0</v>
      </c>
      <c r="AG74" s="337">
        <f t="shared" si="70"/>
        <v>0</v>
      </c>
      <c r="AH74" s="15"/>
      <c r="AI74" s="335">
        <f t="shared" si="71"/>
        <v>0</v>
      </c>
      <c r="AJ74" s="14"/>
      <c r="AK74" s="15"/>
      <c r="AL74" s="31">
        <f t="shared" si="72"/>
        <v>0</v>
      </c>
      <c r="AM74" s="337">
        <f t="shared" si="73"/>
        <v>0</v>
      </c>
      <c r="AN74" s="15"/>
      <c r="AO74" s="335">
        <f t="shared" si="35"/>
        <v>0</v>
      </c>
      <c r="AP74" s="14"/>
      <c r="AQ74" s="15"/>
      <c r="AR74" s="31">
        <f t="shared" si="74"/>
        <v>0</v>
      </c>
      <c r="AS74" s="337">
        <f t="shared" si="75"/>
        <v>0</v>
      </c>
      <c r="AT74" s="15"/>
      <c r="AU74" s="335">
        <f t="shared" si="36"/>
        <v>0</v>
      </c>
      <c r="AV74" s="14"/>
      <c r="AW74" s="15"/>
      <c r="AX74" s="31">
        <f t="shared" si="44"/>
        <v>0</v>
      </c>
      <c r="AY74" s="337">
        <f t="shared" si="45"/>
        <v>0</v>
      </c>
      <c r="AZ74" s="15"/>
      <c r="BA74" s="335">
        <f t="shared" si="37"/>
        <v>0</v>
      </c>
      <c r="BB74" s="14"/>
      <c r="BC74" s="15"/>
      <c r="BD74" s="31">
        <f t="shared" si="76"/>
        <v>0</v>
      </c>
      <c r="BE74" s="337">
        <f t="shared" si="77"/>
        <v>0</v>
      </c>
      <c r="BF74" s="15"/>
      <c r="BG74" s="335">
        <f t="shared" si="48"/>
        <v>0</v>
      </c>
      <c r="BH74" s="14"/>
      <c r="BI74" s="15"/>
      <c r="BJ74" s="31">
        <f t="shared" si="56"/>
        <v>0</v>
      </c>
      <c r="BK74" s="337">
        <f t="shared" si="57"/>
        <v>0</v>
      </c>
      <c r="BL74" s="15"/>
      <c r="BM74" s="335">
        <f t="shared" si="38"/>
        <v>0</v>
      </c>
      <c r="BN74" s="14"/>
      <c r="BO74" s="15"/>
      <c r="BP74" s="31">
        <f t="shared" si="78"/>
        <v>0</v>
      </c>
      <c r="BQ74" s="337">
        <f t="shared" si="79"/>
        <v>0</v>
      </c>
      <c r="BR74" s="15"/>
      <c r="BS74" s="335">
        <f t="shared" si="53"/>
        <v>0</v>
      </c>
      <c r="BT74" s="14"/>
      <c r="BU74" s="15"/>
      <c r="BV74" s="31">
        <f t="shared" si="80"/>
        <v>0</v>
      </c>
      <c r="BW74" s="337">
        <f t="shared" si="81"/>
        <v>0</v>
      </c>
      <c r="BX74" s="15"/>
      <c r="BY74" s="335">
        <f t="shared" si="39"/>
        <v>0</v>
      </c>
    </row>
    <row r="75" spans="2:77" x14ac:dyDescent="0.25">
      <c r="B75">
        <v>70</v>
      </c>
      <c r="C75" s="33"/>
      <c r="D75" s="33"/>
      <c r="E75" s="33"/>
      <c r="F75" s="14"/>
      <c r="G75" s="15"/>
      <c r="H75" s="31">
        <f t="shared" si="60"/>
        <v>0</v>
      </c>
      <c r="I75" s="337">
        <f t="shared" si="61"/>
        <v>0</v>
      </c>
      <c r="J75" s="15"/>
      <c r="K75" s="335">
        <f t="shared" si="1"/>
        <v>0</v>
      </c>
      <c r="L75" s="14"/>
      <c r="M75" s="15"/>
      <c r="N75" s="31">
        <f t="shared" si="62"/>
        <v>0</v>
      </c>
      <c r="O75" s="337">
        <f t="shared" si="63"/>
        <v>0</v>
      </c>
      <c r="P75" s="15"/>
      <c r="Q75" s="335">
        <f t="shared" si="4"/>
        <v>0</v>
      </c>
      <c r="R75" s="14"/>
      <c r="S75" s="15"/>
      <c r="T75" s="31">
        <f t="shared" si="64"/>
        <v>0</v>
      </c>
      <c r="U75" s="337">
        <f t="shared" si="65"/>
        <v>0</v>
      </c>
      <c r="V75" s="15"/>
      <c r="W75" s="335">
        <f t="shared" si="82"/>
        <v>0</v>
      </c>
      <c r="X75" s="14"/>
      <c r="Y75" s="15"/>
      <c r="Z75" s="31">
        <f t="shared" si="66"/>
        <v>0</v>
      </c>
      <c r="AA75" s="337">
        <f t="shared" si="67"/>
        <v>0</v>
      </c>
      <c r="AB75" s="15"/>
      <c r="AC75" s="335">
        <f t="shared" si="68"/>
        <v>0</v>
      </c>
      <c r="AD75" s="14"/>
      <c r="AE75" s="15"/>
      <c r="AF75" s="31">
        <f t="shared" si="69"/>
        <v>0</v>
      </c>
      <c r="AG75" s="337">
        <f t="shared" si="70"/>
        <v>0</v>
      </c>
      <c r="AH75" s="15"/>
      <c r="AI75" s="335">
        <f t="shared" si="71"/>
        <v>0</v>
      </c>
      <c r="AJ75" s="14"/>
      <c r="AK75" s="15"/>
      <c r="AL75" s="31">
        <f t="shared" ref="AL75:AL79" si="83">IF($E75=5,5%*AJ75,IF($E75=10,10%*AJ75,IF($E75=15,15%*AJ75,0)))</f>
        <v>0</v>
      </c>
      <c r="AM75" s="337">
        <f t="shared" ref="AM75:AM79" si="84">AJ75+AK75</f>
        <v>0</v>
      </c>
      <c r="AN75" s="15"/>
      <c r="AO75" s="335">
        <f t="shared" si="35"/>
        <v>0</v>
      </c>
      <c r="AP75" s="14"/>
      <c r="AQ75" s="15"/>
      <c r="AR75" s="31">
        <f t="shared" si="74"/>
        <v>0</v>
      </c>
      <c r="AS75" s="337">
        <f t="shared" si="75"/>
        <v>0</v>
      </c>
      <c r="AT75" s="15"/>
      <c r="AU75" s="335">
        <f t="shared" si="36"/>
        <v>0</v>
      </c>
      <c r="AV75" s="14"/>
      <c r="AW75" s="15"/>
      <c r="AX75" s="31">
        <f t="shared" si="44"/>
        <v>0</v>
      </c>
      <c r="AY75" s="337">
        <f t="shared" si="45"/>
        <v>0</v>
      </c>
      <c r="AZ75" s="15"/>
      <c r="BA75" s="335">
        <f t="shared" si="37"/>
        <v>0</v>
      </c>
      <c r="BB75" s="14"/>
      <c r="BC75" s="15"/>
      <c r="BD75" s="31">
        <f t="shared" si="76"/>
        <v>0</v>
      </c>
      <c r="BE75" s="337">
        <f t="shared" si="77"/>
        <v>0</v>
      </c>
      <c r="BF75" s="15"/>
      <c r="BG75" s="335">
        <f t="shared" si="48"/>
        <v>0</v>
      </c>
      <c r="BH75" s="14"/>
      <c r="BI75" s="15"/>
      <c r="BJ75" s="31">
        <f t="shared" si="56"/>
        <v>0</v>
      </c>
      <c r="BK75" s="337">
        <f t="shared" si="57"/>
        <v>0</v>
      </c>
      <c r="BL75" s="15"/>
      <c r="BM75" s="335">
        <f t="shared" si="38"/>
        <v>0</v>
      </c>
      <c r="BN75" s="14"/>
      <c r="BO75" s="15"/>
      <c r="BP75" s="31">
        <f t="shared" si="78"/>
        <v>0</v>
      </c>
      <c r="BQ75" s="337">
        <f t="shared" si="79"/>
        <v>0</v>
      </c>
      <c r="BR75" s="15"/>
      <c r="BS75" s="335">
        <f t="shared" si="53"/>
        <v>0</v>
      </c>
      <c r="BT75" s="14"/>
      <c r="BU75" s="15"/>
      <c r="BV75" s="31">
        <f t="shared" si="80"/>
        <v>0</v>
      </c>
      <c r="BW75" s="337">
        <f t="shared" si="81"/>
        <v>0</v>
      </c>
      <c r="BX75" s="15"/>
      <c r="BY75" s="335">
        <f t="shared" si="39"/>
        <v>0</v>
      </c>
    </row>
    <row r="76" spans="2:77" x14ac:dyDescent="0.25">
      <c r="B76">
        <v>71</v>
      </c>
      <c r="C76" s="33"/>
      <c r="D76" s="33"/>
      <c r="E76" s="33"/>
      <c r="F76" s="14"/>
      <c r="G76" s="15"/>
      <c r="H76" s="31">
        <f t="shared" si="60"/>
        <v>0</v>
      </c>
      <c r="I76" s="337">
        <f t="shared" si="61"/>
        <v>0</v>
      </c>
      <c r="J76" s="15"/>
      <c r="K76" s="335">
        <f t="shared" si="1"/>
        <v>0</v>
      </c>
      <c r="L76" s="14"/>
      <c r="M76" s="15"/>
      <c r="N76" s="31">
        <f t="shared" si="62"/>
        <v>0</v>
      </c>
      <c r="O76" s="337">
        <f t="shared" si="63"/>
        <v>0</v>
      </c>
      <c r="P76" s="15"/>
      <c r="Q76" s="335">
        <f t="shared" si="4"/>
        <v>0</v>
      </c>
      <c r="R76" s="14"/>
      <c r="S76" s="15"/>
      <c r="T76" s="31">
        <f t="shared" si="64"/>
        <v>0</v>
      </c>
      <c r="U76" s="337">
        <f t="shared" si="65"/>
        <v>0</v>
      </c>
      <c r="V76" s="15"/>
      <c r="W76" s="335">
        <f t="shared" si="82"/>
        <v>0</v>
      </c>
      <c r="X76" s="14"/>
      <c r="Y76" s="15"/>
      <c r="Z76" s="31">
        <f t="shared" si="66"/>
        <v>0</v>
      </c>
      <c r="AA76" s="337">
        <f t="shared" si="67"/>
        <v>0</v>
      </c>
      <c r="AB76" s="15"/>
      <c r="AC76" s="335">
        <f t="shared" si="68"/>
        <v>0</v>
      </c>
      <c r="AD76" s="14"/>
      <c r="AE76" s="15"/>
      <c r="AF76" s="31">
        <f t="shared" si="69"/>
        <v>0</v>
      </c>
      <c r="AG76" s="337">
        <f t="shared" si="70"/>
        <v>0</v>
      </c>
      <c r="AH76" s="15"/>
      <c r="AI76" s="335">
        <f t="shared" si="71"/>
        <v>0</v>
      </c>
      <c r="AJ76" s="14"/>
      <c r="AK76" s="15"/>
      <c r="AL76" s="31">
        <f t="shared" si="83"/>
        <v>0</v>
      </c>
      <c r="AM76" s="337">
        <f t="shared" si="84"/>
        <v>0</v>
      </c>
      <c r="AN76" s="15"/>
      <c r="AO76" s="335">
        <f t="shared" si="35"/>
        <v>0</v>
      </c>
      <c r="AP76" s="14"/>
      <c r="AQ76" s="15"/>
      <c r="AR76" s="31">
        <f t="shared" si="74"/>
        <v>0</v>
      </c>
      <c r="AS76" s="337">
        <f t="shared" si="75"/>
        <v>0</v>
      </c>
      <c r="AT76" s="15"/>
      <c r="AU76" s="335">
        <f t="shared" si="36"/>
        <v>0</v>
      </c>
      <c r="AV76" s="14"/>
      <c r="AW76" s="15"/>
      <c r="AX76" s="31">
        <f t="shared" si="44"/>
        <v>0</v>
      </c>
      <c r="AY76" s="337">
        <f t="shared" si="45"/>
        <v>0</v>
      </c>
      <c r="AZ76" s="15"/>
      <c r="BA76" s="335">
        <f t="shared" si="37"/>
        <v>0</v>
      </c>
      <c r="BB76" s="14"/>
      <c r="BC76" s="15"/>
      <c r="BD76" s="31">
        <f t="shared" si="76"/>
        <v>0</v>
      </c>
      <c r="BE76" s="337">
        <f t="shared" si="77"/>
        <v>0</v>
      </c>
      <c r="BF76" s="15"/>
      <c r="BG76" s="335">
        <f t="shared" si="48"/>
        <v>0</v>
      </c>
      <c r="BH76" s="14"/>
      <c r="BI76" s="15"/>
      <c r="BJ76" s="31">
        <f t="shared" si="56"/>
        <v>0</v>
      </c>
      <c r="BK76" s="337">
        <f t="shared" si="57"/>
        <v>0</v>
      </c>
      <c r="BL76" s="15"/>
      <c r="BM76" s="335">
        <f t="shared" si="38"/>
        <v>0</v>
      </c>
      <c r="BN76" s="14"/>
      <c r="BO76" s="15"/>
      <c r="BP76" s="31">
        <f t="shared" si="78"/>
        <v>0</v>
      </c>
      <c r="BQ76" s="337">
        <f t="shared" si="79"/>
        <v>0</v>
      </c>
      <c r="BR76" s="15"/>
      <c r="BS76" s="335">
        <f t="shared" si="53"/>
        <v>0</v>
      </c>
      <c r="BT76" s="14"/>
      <c r="BU76" s="15"/>
      <c r="BV76" s="31">
        <f t="shared" si="80"/>
        <v>0</v>
      </c>
      <c r="BW76" s="337">
        <f t="shared" si="81"/>
        <v>0</v>
      </c>
      <c r="BX76" s="15"/>
      <c r="BY76" s="335">
        <f t="shared" si="39"/>
        <v>0</v>
      </c>
    </row>
    <row r="77" spans="2:77" x14ac:dyDescent="0.25">
      <c r="B77">
        <v>72</v>
      </c>
      <c r="C77" s="33"/>
      <c r="D77" s="33"/>
      <c r="E77" s="33"/>
      <c r="F77" s="14"/>
      <c r="G77" s="15"/>
      <c r="H77" s="31">
        <f t="shared" si="60"/>
        <v>0</v>
      </c>
      <c r="I77" s="337">
        <f t="shared" si="61"/>
        <v>0</v>
      </c>
      <c r="J77" s="15"/>
      <c r="K77" s="335">
        <f t="shared" si="1"/>
        <v>0</v>
      </c>
      <c r="L77" s="14"/>
      <c r="M77" s="15"/>
      <c r="N77" s="31">
        <f t="shared" si="62"/>
        <v>0</v>
      </c>
      <c r="O77" s="337">
        <f t="shared" si="63"/>
        <v>0</v>
      </c>
      <c r="P77" s="15"/>
      <c r="Q77" s="335">
        <f t="shared" si="4"/>
        <v>0</v>
      </c>
      <c r="R77" s="14"/>
      <c r="S77" s="15"/>
      <c r="T77" s="31">
        <f t="shared" si="64"/>
        <v>0</v>
      </c>
      <c r="U77" s="337">
        <f t="shared" si="65"/>
        <v>0</v>
      </c>
      <c r="V77" s="15"/>
      <c r="W77" s="335">
        <f t="shared" si="82"/>
        <v>0</v>
      </c>
      <c r="X77" s="14"/>
      <c r="Y77" s="15"/>
      <c r="Z77" s="31">
        <f t="shared" si="66"/>
        <v>0</v>
      </c>
      <c r="AA77" s="337">
        <f t="shared" si="67"/>
        <v>0</v>
      </c>
      <c r="AB77" s="15"/>
      <c r="AC77" s="335">
        <f t="shared" si="68"/>
        <v>0</v>
      </c>
      <c r="AD77" s="14"/>
      <c r="AE77" s="15"/>
      <c r="AF77" s="31">
        <f t="shared" si="69"/>
        <v>0</v>
      </c>
      <c r="AG77" s="337">
        <f t="shared" si="70"/>
        <v>0</v>
      </c>
      <c r="AH77" s="15"/>
      <c r="AI77" s="335">
        <f t="shared" si="71"/>
        <v>0</v>
      </c>
      <c r="AJ77" s="14"/>
      <c r="AK77" s="15"/>
      <c r="AL77" s="31">
        <f t="shared" si="83"/>
        <v>0</v>
      </c>
      <c r="AM77" s="337">
        <f t="shared" si="84"/>
        <v>0</v>
      </c>
      <c r="AN77" s="15"/>
      <c r="AO77" s="335">
        <f t="shared" si="35"/>
        <v>0</v>
      </c>
      <c r="AP77" s="14"/>
      <c r="AQ77" s="15"/>
      <c r="AR77" s="31">
        <f t="shared" si="74"/>
        <v>0</v>
      </c>
      <c r="AS77" s="337">
        <f t="shared" si="75"/>
        <v>0</v>
      </c>
      <c r="AT77" s="15"/>
      <c r="AU77" s="335">
        <f t="shared" si="36"/>
        <v>0</v>
      </c>
      <c r="AV77" s="14"/>
      <c r="AW77" s="15"/>
      <c r="AX77" s="31">
        <f t="shared" si="44"/>
        <v>0</v>
      </c>
      <c r="AY77" s="337">
        <f t="shared" si="45"/>
        <v>0</v>
      </c>
      <c r="AZ77" s="15"/>
      <c r="BA77" s="335">
        <f t="shared" si="37"/>
        <v>0</v>
      </c>
      <c r="BB77" s="14"/>
      <c r="BC77" s="15"/>
      <c r="BD77" s="31">
        <f t="shared" si="76"/>
        <v>0</v>
      </c>
      <c r="BE77" s="337">
        <f t="shared" si="77"/>
        <v>0</v>
      </c>
      <c r="BF77" s="15"/>
      <c r="BG77" s="335">
        <f t="shared" si="48"/>
        <v>0</v>
      </c>
      <c r="BH77" s="14"/>
      <c r="BI77" s="15"/>
      <c r="BJ77" s="31">
        <f t="shared" ref="BJ77:BJ104" si="85">IF($E77=5,5%*BH77,IF($E77=10,10%*BH77,IF($E77=15,15%*BH77,0)))</f>
        <v>0</v>
      </c>
      <c r="BK77" s="337">
        <f t="shared" ref="BK77:BK104" si="86">BH77+BI77</f>
        <v>0</v>
      </c>
      <c r="BL77" s="15"/>
      <c r="BM77" s="335">
        <f t="shared" si="38"/>
        <v>0</v>
      </c>
      <c r="BN77" s="14"/>
      <c r="BO77" s="15"/>
      <c r="BP77" s="31">
        <f t="shared" si="78"/>
        <v>0</v>
      </c>
      <c r="BQ77" s="337">
        <f t="shared" si="79"/>
        <v>0</v>
      </c>
      <c r="BR77" s="15"/>
      <c r="BS77" s="335">
        <f t="shared" si="53"/>
        <v>0</v>
      </c>
      <c r="BT77" s="14"/>
      <c r="BU77" s="15"/>
      <c r="BV77" s="31">
        <f t="shared" si="80"/>
        <v>0</v>
      </c>
      <c r="BW77" s="337">
        <f t="shared" si="81"/>
        <v>0</v>
      </c>
      <c r="BX77" s="15"/>
      <c r="BY77" s="335">
        <f t="shared" si="39"/>
        <v>0</v>
      </c>
    </row>
    <row r="78" spans="2:77" x14ac:dyDescent="0.25">
      <c r="B78">
        <v>73</v>
      </c>
      <c r="C78" s="33"/>
      <c r="D78" s="33"/>
      <c r="E78" s="33"/>
      <c r="F78" s="14"/>
      <c r="G78" s="15"/>
      <c r="H78" s="31">
        <f t="shared" si="60"/>
        <v>0</v>
      </c>
      <c r="I78" s="337">
        <f t="shared" si="61"/>
        <v>0</v>
      </c>
      <c r="J78" s="15"/>
      <c r="K78" s="335">
        <f t="shared" si="1"/>
        <v>0</v>
      </c>
      <c r="L78" s="14"/>
      <c r="M78" s="15"/>
      <c r="N78" s="31">
        <f t="shared" si="62"/>
        <v>0</v>
      </c>
      <c r="O78" s="337">
        <f t="shared" si="63"/>
        <v>0</v>
      </c>
      <c r="P78" s="15"/>
      <c r="Q78" s="335">
        <f t="shared" si="4"/>
        <v>0</v>
      </c>
      <c r="R78" s="14"/>
      <c r="S78" s="15"/>
      <c r="T78" s="31">
        <f t="shared" si="64"/>
        <v>0</v>
      </c>
      <c r="U78" s="337">
        <f t="shared" si="65"/>
        <v>0</v>
      </c>
      <c r="V78" s="15"/>
      <c r="W78" s="335">
        <f t="shared" si="82"/>
        <v>0</v>
      </c>
      <c r="X78" s="14"/>
      <c r="Y78" s="15"/>
      <c r="Z78" s="31">
        <f t="shared" si="66"/>
        <v>0</v>
      </c>
      <c r="AA78" s="337">
        <f t="shared" si="67"/>
        <v>0</v>
      </c>
      <c r="AB78" s="15"/>
      <c r="AC78" s="335">
        <f t="shared" si="68"/>
        <v>0</v>
      </c>
      <c r="AD78" s="14"/>
      <c r="AE78" s="15"/>
      <c r="AF78" s="31">
        <f t="shared" si="69"/>
        <v>0</v>
      </c>
      <c r="AG78" s="337">
        <f t="shared" si="70"/>
        <v>0</v>
      </c>
      <c r="AH78" s="15"/>
      <c r="AI78" s="335">
        <f t="shared" si="71"/>
        <v>0</v>
      </c>
      <c r="AJ78" s="14"/>
      <c r="AK78" s="15"/>
      <c r="AL78" s="31">
        <f t="shared" si="83"/>
        <v>0</v>
      </c>
      <c r="AM78" s="337">
        <f t="shared" si="84"/>
        <v>0</v>
      </c>
      <c r="AN78" s="15"/>
      <c r="AO78" s="335">
        <f t="shared" si="35"/>
        <v>0</v>
      </c>
      <c r="AP78" s="14"/>
      <c r="AQ78" s="15"/>
      <c r="AR78" s="31">
        <f t="shared" si="74"/>
        <v>0</v>
      </c>
      <c r="AS78" s="337">
        <f t="shared" si="75"/>
        <v>0</v>
      </c>
      <c r="AT78" s="15"/>
      <c r="AU78" s="335">
        <f t="shared" si="36"/>
        <v>0</v>
      </c>
      <c r="AV78" s="14"/>
      <c r="AW78" s="15"/>
      <c r="AX78" s="31">
        <f t="shared" si="44"/>
        <v>0</v>
      </c>
      <c r="AY78" s="337">
        <f t="shared" si="45"/>
        <v>0</v>
      </c>
      <c r="AZ78" s="15"/>
      <c r="BA78" s="335">
        <f t="shared" si="37"/>
        <v>0</v>
      </c>
      <c r="BB78" s="14"/>
      <c r="BC78" s="15"/>
      <c r="BD78" s="31">
        <f t="shared" si="76"/>
        <v>0</v>
      </c>
      <c r="BE78" s="337">
        <f t="shared" si="77"/>
        <v>0</v>
      </c>
      <c r="BF78" s="15"/>
      <c r="BG78" s="335">
        <f t="shared" si="48"/>
        <v>0</v>
      </c>
      <c r="BH78" s="14"/>
      <c r="BI78" s="15"/>
      <c r="BJ78" s="31">
        <f t="shared" si="85"/>
        <v>0</v>
      </c>
      <c r="BK78" s="337">
        <f t="shared" si="86"/>
        <v>0</v>
      </c>
      <c r="BL78" s="15"/>
      <c r="BM78" s="335">
        <f t="shared" si="38"/>
        <v>0</v>
      </c>
      <c r="BN78" s="14"/>
      <c r="BO78" s="15"/>
      <c r="BP78" s="31">
        <f t="shared" si="78"/>
        <v>0</v>
      </c>
      <c r="BQ78" s="337">
        <f t="shared" si="79"/>
        <v>0</v>
      </c>
      <c r="BR78" s="15"/>
      <c r="BS78" s="335">
        <f t="shared" si="53"/>
        <v>0</v>
      </c>
      <c r="BT78" s="14"/>
      <c r="BU78" s="15"/>
      <c r="BV78" s="31">
        <f t="shared" si="80"/>
        <v>0</v>
      </c>
      <c r="BW78" s="337">
        <f t="shared" si="81"/>
        <v>0</v>
      </c>
      <c r="BX78" s="15"/>
      <c r="BY78" s="335">
        <f t="shared" si="39"/>
        <v>0</v>
      </c>
    </row>
    <row r="79" spans="2:77" x14ac:dyDescent="0.25">
      <c r="B79">
        <v>74</v>
      </c>
      <c r="C79" s="33"/>
      <c r="D79" s="33"/>
      <c r="E79" s="33"/>
      <c r="F79" s="14"/>
      <c r="G79" s="15"/>
      <c r="H79" s="31">
        <f t="shared" ref="H79:H100" si="87">IF($E79=5,5%*F79,IF($E79=10,10%*F79,IF($E79=15,15%*F79,0)))</f>
        <v>0</v>
      </c>
      <c r="I79" s="337">
        <f t="shared" ref="I79:I100" si="88">F79+G79</f>
        <v>0</v>
      </c>
      <c r="J79" s="15"/>
      <c r="K79" s="335">
        <f t="shared" si="1"/>
        <v>0</v>
      </c>
      <c r="L79" s="14"/>
      <c r="M79" s="15"/>
      <c r="N79" s="31">
        <f t="shared" ref="N79:N106" si="89">IF($E79=5,5%*L79,IF($E79=10,10%*L79,IF($E79=15,15%*L79,0)))</f>
        <v>0</v>
      </c>
      <c r="O79" s="337">
        <f t="shared" ref="O79:O106" si="90">L79+M79</f>
        <v>0</v>
      </c>
      <c r="P79" s="15"/>
      <c r="Q79" s="335">
        <f t="shared" si="4"/>
        <v>0</v>
      </c>
      <c r="R79" s="14"/>
      <c r="S79" s="15"/>
      <c r="T79" s="31">
        <f t="shared" ref="T79:T94" si="91">IF($E79=5,5%*R79,IF($E79=10,10%*R79,IF($E79=15,15%*R79,0)))</f>
        <v>0</v>
      </c>
      <c r="U79" s="337">
        <f t="shared" ref="U79:U94" si="92">R79+S79</f>
        <v>0</v>
      </c>
      <c r="V79" s="15"/>
      <c r="W79" s="335">
        <f t="shared" si="82"/>
        <v>0</v>
      </c>
      <c r="X79" s="14"/>
      <c r="Y79" s="15"/>
      <c r="Z79" s="31">
        <f t="shared" ref="Z79:Z106" si="93">IF($E79=5,5%*X79,IF($E79=10,10%*X79,IF($E79=15,15%*X79,0)))</f>
        <v>0</v>
      </c>
      <c r="AA79" s="337">
        <f t="shared" ref="AA79:AA106" si="94">X79+Y79</f>
        <v>0</v>
      </c>
      <c r="AB79" s="15"/>
      <c r="AC79" s="335">
        <f t="shared" ref="AC79:AC106" si="95">AB79*$K$2</f>
        <v>0</v>
      </c>
      <c r="AD79" s="14"/>
      <c r="AE79" s="15"/>
      <c r="AF79" s="31">
        <f t="shared" ref="AF79:AF106" si="96">IF($E79=5,5%*AD79,IF($E79=10,10%*AD79,IF($E79=15,15%*AD79,0)))</f>
        <v>0</v>
      </c>
      <c r="AG79" s="337">
        <f t="shared" ref="AG79:AG106" si="97">AD79+AE79</f>
        <v>0</v>
      </c>
      <c r="AH79" s="15"/>
      <c r="AI79" s="335">
        <f t="shared" ref="AI79:AI104" si="98">AH79*$K$2</f>
        <v>0</v>
      </c>
      <c r="AJ79" s="14"/>
      <c r="AK79" s="15"/>
      <c r="AL79" s="31">
        <f t="shared" si="83"/>
        <v>0</v>
      </c>
      <c r="AM79" s="337">
        <f t="shared" si="84"/>
        <v>0</v>
      </c>
      <c r="AN79" s="15"/>
      <c r="AO79" s="335">
        <f t="shared" si="35"/>
        <v>0</v>
      </c>
      <c r="AP79" s="14"/>
      <c r="AQ79" s="15"/>
      <c r="AR79" s="31">
        <f t="shared" ref="AR79:AR106" si="99">IF($E79=5,5%*AP79,IF($E79=10,10%*AP79,IF($E79=15,15%*AP79,0)))</f>
        <v>0</v>
      </c>
      <c r="AS79" s="337">
        <f t="shared" ref="AS79:AS106" si="100">AP79+AQ79</f>
        <v>0</v>
      </c>
      <c r="AT79" s="15"/>
      <c r="AU79" s="335">
        <f t="shared" si="36"/>
        <v>0</v>
      </c>
      <c r="AV79" s="14"/>
      <c r="AW79" s="15"/>
      <c r="AX79" s="31">
        <f t="shared" si="44"/>
        <v>0</v>
      </c>
      <c r="AY79" s="337">
        <f t="shared" si="45"/>
        <v>0</v>
      </c>
      <c r="AZ79" s="15"/>
      <c r="BA79" s="335">
        <f t="shared" si="37"/>
        <v>0</v>
      </c>
      <c r="BB79" s="14"/>
      <c r="BC79" s="15"/>
      <c r="BD79" s="31">
        <f t="shared" ref="BD79:BD106" si="101">IF($E79=5,5%*BB79,IF($E79=10,10%*BB79,IF($E79=15,15%*BB79,0)))</f>
        <v>0</v>
      </c>
      <c r="BE79" s="337">
        <f t="shared" ref="BE79:BE106" si="102">BB79+BC79</f>
        <v>0</v>
      </c>
      <c r="BF79" s="15"/>
      <c r="BG79" s="335">
        <f t="shared" si="48"/>
        <v>0</v>
      </c>
      <c r="BH79" s="14"/>
      <c r="BI79" s="15"/>
      <c r="BJ79" s="31">
        <f t="shared" si="85"/>
        <v>0</v>
      </c>
      <c r="BK79" s="337">
        <f t="shared" si="86"/>
        <v>0</v>
      </c>
      <c r="BL79" s="15"/>
      <c r="BM79" s="335">
        <f t="shared" si="38"/>
        <v>0</v>
      </c>
      <c r="BN79" s="14"/>
      <c r="BO79" s="15"/>
      <c r="BP79" s="31">
        <f t="shared" ref="BP79:BP106" si="103">IF($E79=5,5%*BN79,IF($E79=10,10%*BN79,IF($E79=15,15%*BN79,0)))</f>
        <v>0</v>
      </c>
      <c r="BQ79" s="337">
        <f t="shared" ref="BQ79:BQ106" si="104">BN79+BO79</f>
        <v>0</v>
      </c>
      <c r="BR79" s="15"/>
      <c r="BS79" s="335">
        <f t="shared" si="4"/>
        <v>0</v>
      </c>
      <c r="BT79" s="14"/>
      <c r="BU79" s="15"/>
      <c r="BV79" s="31">
        <f t="shared" ref="BV79:BV104" si="105">IF($E79=5,5%*BT79,IF($E79=10,10%*BT79,IF($E79=15,15%*BT79,0)))</f>
        <v>0</v>
      </c>
      <c r="BW79" s="337">
        <f t="shared" ref="BW79:BW104" si="106">BT79+BU79</f>
        <v>0</v>
      </c>
      <c r="BX79" s="15"/>
      <c r="BY79" s="335">
        <f t="shared" si="39"/>
        <v>0</v>
      </c>
    </row>
    <row r="80" spans="2:77" x14ac:dyDescent="0.25">
      <c r="B80">
        <v>75</v>
      </c>
      <c r="C80" s="33"/>
      <c r="D80" s="33"/>
      <c r="E80" s="33"/>
      <c r="F80" s="14"/>
      <c r="G80" s="15"/>
      <c r="H80" s="31">
        <f t="shared" si="87"/>
        <v>0</v>
      </c>
      <c r="I80" s="337">
        <f t="shared" si="88"/>
        <v>0</v>
      </c>
      <c r="J80" s="15"/>
      <c r="K80" s="335">
        <f t="shared" si="1"/>
        <v>0</v>
      </c>
      <c r="L80" s="14"/>
      <c r="M80" s="15"/>
      <c r="N80" s="31">
        <f t="shared" si="89"/>
        <v>0</v>
      </c>
      <c r="O80" s="337">
        <f t="shared" si="90"/>
        <v>0</v>
      </c>
      <c r="P80" s="15"/>
      <c r="Q80" s="335">
        <f t="shared" si="4"/>
        <v>0</v>
      </c>
      <c r="R80" s="14"/>
      <c r="S80" s="15"/>
      <c r="T80" s="31">
        <f t="shared" si="91"/>
        <v>0</v>
      </c>
      <c r="U80" s="337">
        <f t="shared" si="92"/>
        <v>0</v>
      </c>
      <c r="V80" s="15"/>
      <c r="W80" s="335">
        <f t="shared" si="82"/>
        <v>0</v>
      </c>
      <c r="X80" s="14"/>
      <c r="Y80" s="15"/>
      <c r="Z80" s="31">
        <f t="shared" si="93"/>
        <v>0</v>
      </c>
      <c r="AA80" s="337">
        <f t="shared" si="94"/>
        <v>0</v>
      </c>
      <c r="AB80" s="15"/>
      <c r="AC80" s="335">
        <f t="shared" si="95"/>
        <v>0</v>
      </c>
      <c r="AD80" s="14"/>
      <c r="AE80" s="15"/>
      <c r="AF80" s="31">
        <f t="shared" si="96"/>
        <v>0</v>
      </c>
      <c r="AG80" s="337">
        <f t="shared" si="97"/>
        <v>0</v>
      </c>
      <c r="AH80" s="15"/>
      <c r="AI80" s="335">
        <f t="shared" si="98"/>
        <v>0</v>
      </c>
      <c r="AJ80" s="14"/>
      <c r="AK80" s="15"/>
      <c r="AL80" s="31">
        <f t="shared" si="11"/>
        <v>0</v>
      </c>
      <c r="AM80" s="337">
        <f t="shared" si="12"/>
        <v>0</v>
      </c>
      <c r="AN80" s="15"/>
      <c r="AO80" s="335">
        <f t="shared" si="35"/>
        <v>0</v>
      </c>
      <c r="AP80" s="14"/>
      <c r="AQ80" s="15"/>
      <c r="AR80" s="31">
        <f t="shared" si="99"/>
        <v>0</v>
      </c>
      <c r="AS80" s="337">
        <f t="shared" si="100"/>
        <v>0</v>
      </c>
      <c r="AT80" s="15"/>
      <c r="AU80" s="335">
        <f t="shared" si="4"/>
        <v>0</v>
      </c>
      <c r="AV80" s="14"/>
      <c r="AW80" s="15"/>
      <c r="AX80" s="31">
        <f t="shared" si="44"/>
        <v>0</v>
      </c>
      <c r="AY80" s="337">
        <f t="shared" si="45"/>
        <v>0</v>
      </c>
      <c r="AZ80" s="15"/>
      <c r="BA80" s="335">
        <f t="shared" si="37"/>
        <v>0</v>
      </c>
      <c r="BB80" s="14"/>
      <c r="BC80" s="15"/>
      <c r="BD80" s="31">
        <f t="shared" si="101"/>
        <v>0</v>
      </c>
      <c r="BE80" s="337">
        <f t="shared" si="102"/>
        <v>0</v>
      </c>
      <c r="BF80" s="15"/>
      <c r="BG80" s="335">
        <f t="shared" si="4"/>
        <v>0</v>
      </c>
      <c r="BH80" s="14"/>
      <c r="BI80" s="15"/>
      <c r="BJ80" s="31">
        <f t="shared" si="85"/>
        <v>0</v>
      </c>
      <c r="BK80" s="337">
        <f t="shared" si="86"/>
        <v>0</v>
      </c>
      <c r="BL80" s="15"/>
      <c r="BM80" s="335">
        <f t="shared" si="4"/>
        <v>0</v>
      </c>
      <c r="BN80" s="14"/>
      <c r="BO80" s="15"/>
      <c r="BP80" s="31">
        <f t="shared" si="103"/>
        <v>0</v>
      </c>
      <c r="BQ80" s="337">
        <f t="shared" si="104"/>
        <v>0</v>
      </c>
      <c r="BR80" s="15"/>
      <c r="BS80" s="335">
        <f t="shared" si="4"/>
        <v>0</v>
      </c>
      <c r="BT80" s="14"/>
      <c r="BU80" s="15"/>
      <c r="BV80" s="31">
        <f t="shared" si="105"/>
        <v>0</v>
      </c>
      <c r="BW80" s="337">
        <f t="shared" si="106"/>
        <v>0</v>
      </c>
      <c r="BX80" s="15"/>
      <c r="BY80" s="335">
        <f t="shared" ref="BY80:BY104" si="107">BX80*$K$2</f>
        <v>0</v>
      </c>
    </row>
    <row r="81" spans="2:77" x14ac:dyDescent="0.25">
      <c r="B81">
        <v>76</v>
      </c>
      <c r="C81" s="33"/>
      <c r="D81" s="33"/>
      <c r="E81" s="33"/>
      <c r="F81" s="14"/>
      <c r="G81" s="15"/>
      <c r="H81" s="31">
        <f t="shared" si="87"/>
        <v>0</v>
      </c>
      <c r="I81" s="337">
        <f t="shared" si="88"/>
        <v>0</v>
      </c>
      <c r="J81" s="15"/>
      <c r="K81" s="335">
        <f t="shared" si="1"/>
        <v>0</v>
      </c>
      <c r="L81" s="14"/>
      <c r="M81" s="15"/>
      <c r="N81" s="31">
        <f t="shared" si="89"/>
        <v>0</v>
      </c>
      <c r="O81" s="337">
        <f t="shared" si="90"/>
        <v>0</v>
      </c>
      <c r="P81" s="15"/>
      <c r="Q81" s="335">
        <f t="shared" si="4"/>
        <v>0</v>
      </c>
      <c r="R81" s="14"/>
      <c r="S81" s="15"/>
      <c r="T81" s="31">
        <f t="shared" si="91"/>
        <v>0</v>
      </c>
      <c r="U81" s="337">
        <f t="shared" si="92"/>
        <v>0</v>
      </c>
      <c r="V81" s="15"/>
      <c r="W81" s="335">
        <f t="shared" si="82"/>
        <v>0</v>
      </c>
      <c r="X81" s="14"/>
      <c r="Y81" s="15"/>
      <c r="Z81" s="31">
        <f t="shared" si="93"/>
        <v>0</v>
      </c>
      <c r="AA81" s="337">
        <f t="shared" si="94"/>
        <v>0</v>
      </c>
      <c r="AB81" s="15"/>
      <c r="AC81" s="335">
        <f t="shared" si="95"/>
        <v>0</v>
      </c>
      <c r="AD81" s="14"/>
      <c r="AE81" s="15"/>
      <c r="AF81" s="31">
        <f t="shared" si="96"/>
        <v>0</v>
      </c>
      <c r="AG81" s="337">
        <f t="shared" si="97"/>
        <v>0</v>
      </c>
      <c r="AH81" s="15"/>
      <c r="AI81" s="335">
        <f t="shared" si="98"/>
        <v>0</v>
      </c>
      <c r="AJ81" s="14"/>
      <c r="AK81" s="15"/>
      <c r="AL81" s="31">
        <f t="shared" si="11"/>
        <v>0</v>
      </c>
      <c r="AM81" s="337">
        <f t="shared" si="12"/>
        <v>0</v>
      </c>
      <c r="AN81" s="15"/>
      <c r="AO81" s="335">
        <f t="shared" si="35"/>
        <v>0</v>
      </c>
      <c r="AP81" s="14"/>
      <c r="AQ81" s="15"/>
      <c r="AR81" s="31">
        <f t="shared" si="99"/>
        <v>0</v>
      </c>
      <c r="AS81" s="337">
        <f t="shared" si="100"/>
        <v>0</v>
      </c>
      <c r="AT81" s="15"/>
      <c r="AU81" s="335">
        <f t="shared" si="4"/>
        <v>0</v>
      </c>
      <c r="AV81" s="14"/>
      <c r="AW81" s="15"/>
      <c r="AX81" s="31">
        <f t="shared" si="44"/>
        <v>0</v>
      </c>
      <c r="AY81" s="337">
        <f t="shared" si="45"/>
        <v>0</v>
      </c>
      <c r="AZ81" s="15"/>
      <c r="BA81" s="335">
        <f t="shared" si="37"/>
        <v>0</v>
      </c>
      <c r="BB81" s="14"/>
      <c r="BC81" s="15"/>
      <c r="BD81" s="31">
        <f t="shared" si="101"/>
        <v>0</v>
      </c>
      <c r="BE81" s="337">
        <f t="shared" si="102"/>
        <v>0</v>
      </c>
      <c r="BF81" s="15"/>
      <c r="BG81" s="335">
        <f t="shared" si="4"/>
        <v>0</v>
      </c>
      <c r="BH81" s="14"/>
      <c r="BI81" s="15"/>
      <c r="BJ81" s="31">
        <f t="shared" si="85"/>
        <v>0</v>
      </c>
      <c r="BK81" s="337">
        <f t="shared" si="86"/>
        <v>0</v>
      </c>
      <c r="BL81" s="15"/>
      <c r="BM81" s="335">
        <f t="shared" si="4"/>
        <v>0</v>
      </c>
      <c r="BN81" s="14"/>
      <c r="BO81" s="15"/>
      <c r="BP81" s="31">
        <f t="shared" si="103"/>
        <v>0</v>
      </c>
      <c r="BQ81" s="337">
        <f t="shared" si="104"/>
        <v>0</v>
      </c>
      <c r="BR81" s="15"/>
      <c r="BS81" s="335">
        <f t="shared" si="4"/>
        <v>0</v>
      </c>
      <c r="BT81" s="14"/>
      <c r="BU81" s="15"/>
      <c r="BV81" s="31">
        <f t="shared" si="105"/>
        <v>0</v>
      </c>
      <c r="BW81" s="337">
        <f t="shared" si="106"/>
        <v>0</v>
      </c>
      <c r="BX81" s="15"/>
      <c r="BY81" s="335">
        <f t="shared" si="107"/>
        <v>0</v>
      </c>
    </row>
    <row r="82" spans="2:77" x14ac:dyDescent="0.25">
      <c r="B82">
        <v>77</v>
      </c>
      <c r="C82" s="33"/>
      <c r="D82" s="33"/>
      <c r="E82" s="33"/>
      <c r="F82" s="14"/>
      <c r="G82" s="15"/>
      <c r="H82" s="31">
        <f t="shared" si="87"/>
        <v>0</v>
      </c>
      <c r="I82" s="337">
        <f t="shared" si="88"/>
        <v>0</v>
      </c>
      <c r="J82" s="15"/>
      <c r="K82" s="335">
        <f t="shared" si="1"/>
        <v>0</v>
      </c>
      <c r="L82" s="14"/>
      <c r="M82" s="15"/>
      <c r="N82" s="31">
        <f t="shared" si="89"/>
        <v>0</v>
      </c>
      <c r="O82" s="337">
        <f t="shared" si="90"/>
        <v>0</v>
      </c>
      <c r="P82" s="15"/>
      <c r="Q82" s="335">
        <f t="shared" si="4"/>
        <v>0</v>
      </c>
      <c r="R82" s="14"/>
      <c r="S82" s="15"/>
      <c r="T82" s="31">
        <f t="shared" si="91"/>
        <v>0</v>
      </c>
      <c r="U82" s="337">
        <f t="shared" si="92"/>
        <v>0</v>
      </c>
      <c r="V82" s="15"/>
      <c r="W82" s="335">
        <f t="shared" si="82"/>
        <v>0</v>
      </c>
      <c r="X82" s="14"/>
      <c r="Y82" s="15"/>
      <c r="Z82" s="31">
        <f t="shared" si="93"/>
        <v>0</v>
      </c>
      <c r="AA82" s="337">
        <f t="shared" si="94"/>
        <v>0</v>
      </c>
      <c r="AB82" s="15"/>
      <c r="AC82" s="335">
        <f t="shared" si="95"/>
        <v>0</v>
      </c>
      <c r="AD82" s="14"/>
      <c r="AE82" s="15"/>
      <c r="AF82" s="31">
        <f t="shared" si="96"/>
        <v>0</v>
      </c>
      <c r="AG82" s="337">
        <f t="shared" si="97"/>
        <v>0</v>
      </c>
      <c r="AH82" s="15"/>
      <c r="AI82" s="335">
        <f t="shared" si="98"/>
        <v>0</v>
      </c>
      <c r="AJ82" s="14"/>
      <c r="AK82" s="15"/>
      <c r="AL82" s="31">
        <f t="shared" si="11"/>
        <v>0</v>
      </c>
      <c r="AM82" s="337">
        <f t="shared" si="12"/>
        <v>0</v>
      </c>
      <c r="AN82" s="15"/>
      <c r="AO82" s="335">
        <f t="shared" ref="AO82:AO102" si="108">AN82*$K$2</f>
        <v>0</v>
      </c>
      <c r="AP82" s="14"/>
      <c r="AQ82" s="15"/>
      <c r="AR82" s="31">
        <f t="shared" si="99"/>
        <v>0</v>
      </c>
      <c r="AS82" s="337">
        <f t="shared" si="100"/>
        <v>0</v>
      </c>
      <c r="AT82" s="15"/>
      <c r="AU82" s="335">
        <f t="shared" si="4"/>
        <v>0</v>
      </c>
      <c r="AV82" s="14"/>
      <c r="AW82" s="15"/>
      <c r="AX82" s="31">
        <f t="shared" si="44"/>
        <v>0</v>
      </c>
      <c r="AY82" s="337">
        <f t="shared" si="45"/>
        <v>0</v>
      </c>
      <c r="AZ82" s="15"/>
      <c r="BA82" s="335">
        <f t="shared" si="37"/>
        <v>0</v>
      </c>
      <c r="BB82" s="14"/>
      <c r="BC82" s="15"/>
      <c r="BD82" s="31">
        <f t="shared" si="101"/>
        <v>0</v>
      </c>
      <c r="BE82" s="337">
        <f t="shared" si="102"/>
        <v>0</v>
      </c>
      <c r="BF82" s="15"/>
      <c r="BG82" s="335">
        <f t="shared" si="4"/>
        <v>0</v>
      </c>
      <c r="BH82" s="14"/>
      <c r="BI82" s="15"/>
      <c r="BJ82" s="31">
        <f t="shared" si="85"/>
        <v>0</v>
      </c>
      <c r="BK82" s="337">
        <f t="shared" si="86"/>
        <v>0</v>
      </c>
      <c r="BL82" s="15"/>
      <c r="BM82" s="335">
        <f t="shared" si="4"/>
        <v>0</v>
      </c>
      <c r="BN82" s="14"/>
      <c r="BO82" s="15"/>
      <c r="BP82" s="31">
        <f t="shared" si="103"/>
        <v>0</v>
      </c>
      <c r="BQ82" s="337">
        <f t="shared" si="104"/>
        <v>0</v>
      </c>
      <c r="BR82" s="15"/>
      <c r="BS82" s="335">
        <f t="shared" si="4"/>
        <v>0</v>
      </c>
      <c r="BT82" s="14"/>
      <c r="BU82" s="15"/>
      <c r="BV82" s="31">
        <f t="shared" si="105"/>
        <v>0</v>
      </c>
      <c r="BW82" s="337">
        <f t="shared" si="106"/>
        <v>0</v>
      </c>
      <c r="BX82" s="15"/>
      <c r="BY82" s="335">
        <f t="shared" si="107"/>
        <v>0</v>
      </c>
    </row>
    <row r="83" spans="2:77" x14ac:dyDescent="0.25">
      <c r="B83">
        <v>78</v>
      </c>
      <c r="C83" s="33"/>
      <c r="D83" s="33"/>
      <c r="E83" s="33"/>
      <c r="F83" s="14"/>
      <c r="G83" s="15"/>
      <c r="H83" s="31">
        <f t="shared" si="87"/>
        <v>0</v>
      </c>
      <c r="I83" s="337">
        <f t="shared" si="88"/>
        <v>0</v>
      </c>
      <c r="J83" s="15"/>
      <c r="K83" s="335">
        <f t="shared" si="1"/>
        <v>0</v>
      </c>
      <c r="L83" s="14"/>
      <c r="M83" s="15"/>
      <c r="N83" s="31">
        <f t="shared" si="89"/>
        <v>0</v>
      </c>
      <c r="O83" s="337">
        <f t="shared" si="90"/>
        <v>0</v>
      </c>
      <c r="P83" s="15"/>
      <c r="Q83" s="335">
        <f t="shared" si="4"/>
        <v>0</v>
      </c>
      <c r="R83" s="14"/>
      <c r="S83" s="15"/>
      <c r="T83" s="31">
        <f t="shared" si="91"/>
        <v>0</v>
      </c>
      <c r="U83" s="337">
        <f t="shared" si="92"/>
        <v>0</v>
      </c>
      <c r="V83" s="15"/>
      <c r="W83" s="335">
        <f t="shared" si="82"/>
        <v>0</v>
      </c>
      <c r="X83" s="14"/>
      <c r="Y83" s="15"/>
      <c r="Z83" s="31">
        <f t="shared" si="93"/>
        <v>0</v>
      </c>
      <c r="AA83" s="337">
        <f t="shared" si="94"/>
        <v>0</v>
      </c>
      <c r="AB83" s="15"/>
      <c r="AC83" s="335">
        <f t="shared" si="95"/>
        <v>0</v>
      </c>
      <c r="AD83" s="14"/>
      <c r="AE83" s="15"/>
      <c r="AF83" s="31">
        <f t="shared" si="96"/>
        <v>0</v>
      </c>
      <c r="AG83" s="337">
        <f t="shared" si="97"/>
        <v>0</v>
      </c>
      <c r="AH83" s="15"/>
      <c r="AI83" s="335">
        <f t="shared" si="98"/>
        <v>0</v>
      </c>
      <c r="AJ83" s="14"/>
      <c r="AK83" s="15"/>
      <c r="AL83" s="31">
        <f t="shared" si="11"/>
        <v>0</v>
      </c>
      <c r="AM83" s="337">
        <f t="shared" si="12"/>
        <v>0</v>
      </c>
      <c r="AN83" s="15"/>
      <c r="AO83" s="335">
        <f t="shared" si="108"/>
        <v>0</v>
      </c>
      <c r="AP83" s="14"/>
      <c r="AQ83" s="15"/>
      <c r="AR83" s="31">
        <f t="shared" si="99"/>
        <v>0</v>
      </c>
      <c r="AS83" s="337">
        <f t="shared" si="100"/>
        <v>0</v>
      </c>
      <c r="AT83" s="15"/>
      <c r="AU83" s="335">
        <f t="shared" si="4"/>
        <v>0</v>
      </c>
      <c r="AV83" s="14"/>
      <c r="AW83" s="15"/>
      <c r="AX83" s="31">
        <f t="shared" si="44"/>
        <v>0</v>
      </c>
      <c r="AY83" s="337">
        <f t="shared" si="45"/>
        <v>0</v>
      </c>
      <c r="AZ83" s="15"/>
      <c r="BA83" s="335">
        <f t="shared" si="37"/>
        <v>0</v>
      </c>
      <c r="BB83" s="14"/>
      <c r="BC83" s="15"/>
      <c r="BD83" s="31">
        <f t="shared" si="101"/>
        <v>0</v>
      </c>
      <c r="BE83" s="337">
        <f t="shared" si="102"/>
        <v>0</v>
      </c>
      <c r="BF83" s="15"/>
      <c r="BG83" s="335">
        <f t="shared" si="4"/>
        <v>0</v>
      </c>
      <c r="BH83" s="14"/>
      <c r="BI83" s="15"/>
      <c r="BJ83" s="31">
        <f t="shared" si="85"/>
        <v>0</v>
      </c>
      <c r="BK83" s="337">
        <f t="shared" si="86"/>
        <v>0</v>
      </c>
      <c r="BL83" s="15"/>
      <c r="BM83" s="335">
        <f t="shared" si="4"/>
        <v>0</v>
      </c>
      <c r="BN83" s="14"/>
      <c r="BO83" s="15"/>
      <c r="BP83" s="31">
        <f t="shared" si="103"/>
        <v>0</v>
      </c>
      <c r="BQ83" s="337">
        <f t="shared" si="104"/>
        <v>0</v>
      </c>
      <c r="BR83" s="15"/>
      <c r="BS83" s="335">
        <f t="shared" si="4"/>
        <v>0</v>
      </c>
      <c r="BT83" s="14"/>
      <c r="BU83" s="15"/>
      <c r="BV83" s="31">
        <f t="shared" si="105"/>
        <v>0</v>
      </c>
      <c r="BW83" s="337">
        <f t="shared" si="106"/>
        <v>0</v>
      </c>
      <c r="BX83" s="15"/>
      <c r="BY83" s="335">
        <f t="shared" si="107"/>
        <v>0</v>
      </c>
    </row>
    <row r="84" spans="2:77" x14ac:dyDescent="0.25">
      <c r="B84">
        <v>79</v>
      </c>
      <c r="C84" s="33"/>
      <c r="D84" s="33"/>
      <c r="E84" s="33"/>
      <c r="F84" s="14"/>
      <c r="G84" s="15"/>
      <c r="H84" s="31">
        <f t="shared" si="87"/>
        <v>0</v>
      </c>
      <c r="I84" s="337">
        <f t="shared" si="88"/>
        <v>0</v>
      </c>
      <c r="J84" s="15"/>
      <c r="K84" s="335">
        <f t="shared" si="1"/>
        <v>0</v>
      </c>
      <c r="L84" s="14"/>
      <c r="M84" s="15"/>
      <c r="N84" s="31">
        <f t="shared" si="89"/>
        <v>0</v>
      </c>
      <c r="O84" s="337">
        <f t="shared" si="90"/>
        <v>0</v>
      </c>
      <c r="P84" s="15"/>
      <c r="Q84" s="335">
        <f t="shared" si="4"/>
        <v>0</v>
      </c>
      <c r="R84" s="14"/>
      <c r="S84" s="15"/>
      <c r="T84" s="31">
        <f t="shared" si="91"/>
        <v>0</v>
      </c>
      <c r="U84" s="337">
        <f t="shared" si="92"/>
        <v>0</v>
      </c>
      <c r="V84" s="15"/>
      <c r="W84" s="335">
        <f t="shared" si="82"/>
        <v>0</v>
      </c>
      <c r="X84" s="14"/>
      <c r="Y84" s="15"/>
      <c r="Z84" s="31">
        <f t="shared" si="93"/>
        <v>0</v>
      </c>
      <c r="AA84" s="337">
        <f t="shared" si="94"/>
        <v>0</v>
      </c>
      <c r="AB84" s="15"/>
      <c r="AC84" s="335">
        <f t="shared" si="95"/>
        <v>0</v>
      </c>
      <c r="AD84" s="14"/>
      <c r="AE84" s="15"/>
      <c r="AF84" s="31">
        <f t="shared" si="96"/>
        <v>0</v>
      </c>
      <c r="AG84" s="337">
        <f t="shared" si="97"/>
        <v>0</v>
      </c>
      <c r="AH84" s="15"/>
      <c r="AI84" s="335">
        <f t="shared" si="98"/>
        <v>0</v>
      </c>
      <c r="AJ84" s="14"/>
      <c r="AK84" s="15"/>
      <c r="AL84" s="31">
        <f t="shared" si="11"/>
        <v>0</v>
      </c>
      <c r="AM84" s="337">
        <f t="shared" si="12"/>
        <v>0</v>
      </c>
      <c r="AN84" s="15"/>
      <c r="AO84" s="335">
        <f t="shared" si="108"/>
        <v>0</v>
      </c>
      <c r="AP84" s="14"/>
      <c r="AQ84" s="15"/>
      <c r="AR84" s="31">
        <f t="shared" si="99"/>
        <v>0</v>
      </c>
      <c r="AS84" s="337">
        <f t="shared" si="100"/>
        <v>0</v>
      </c>
      <c r="AT84" s="15"/>
      <c r="AU84" s="335">
        <f t="shared" si="4"/>
        <v>0</v>
      </c>
      <c r="AV84" s="14"/>
      <c r="AW84" s="15"/>
      <c r="AX84" s="31">
        <f t="shared" si="15"/>
        <v>0</v>
      </c>
      <c r="AY84" s="337">
        <f t="shared" si="16"/>
        <v>0</v>
      </c>
      <c r="AZ84" s="15"/>
      <c r="BA84" s="335">
        <f t="shared" si="37"/>
        <v>0</v>
      </c>
      <c r="BB84" s="14"/>
      <c r="BC84" s="15"/>
      <c r="BD84" s="31">
        <f t="shared" si="101"/>
        <v>0</v>
      </c>
      <c r="BE84" s="337">
        <f t="shared" si="102"/>
        <v>0</v>
      </c>
      <c r="BF84" s="15"/>
      <c r="BG84" s="335">
        <f t="shared" si="4"/>
        <v>0</v>
      </c>
      <c r="BH84" s="14"/>
      <c r="BI84" s="15"/>
      <c r="BJ84" s="31">
        <f t="shared" si="85"/>
        <v>0</v>
      </c>
      <c r="BK84" s="337">
        <f t="shared" si="86"/>
        <v>0</v>
      </c>
      <c r="BL84" s="15"/>
      <c r="BM84" s="335">
        <f t="shared" si="4"/>
        <v>0</v>
      </c>
      <c r="BN84" s="14"/>
      <c r="BO84" s="15"/>
      <c r="BP84" s="31">
        <f t="shared" si="103"/>
        <v>0</v>
      </c>
      <c r="BQ84" s="337">
        <f t="shared" si="104"/>
        <v>0</v>
      </c>
      <c r="BR84" s="15"/>
      <c r="BS84" s="335">
        <f t="shared" si="4"/>
        <v>0</v>
      </c>
      <c r="BT84" s="14"/>
      <c r="BU84" s="15"/>
      <c r="BV84" s="31">
        <f t="shared" si="105"/>
        <v>0</v>
      </c>
      <c r="BW84" s="337">
        <f t="shared" si="106"/>
        <v>0</v>
      </c>
      <c r="BX84" s="15"/>
      <c r="BY84" s="335">
        <f t="shared" si="107"/>
        <v>0</v>
      </c>
    </row>
    <row r="85" spans="2:77" x14ac:dyDescent="0.25">
      <c r="B85">
        <v>80</v>
      </c>
      <c r="C85" s="33"/>
      <c r="D85" s="33"/>
      <c r="E85" s="33"/>
      <c r="F85" s="14"/>
      <c r="G85" s="15"/>
      <c r="H85" s="31">
        <f t="shared" si="87"/>
        <v>0</v>
      </c>
      <c r="I85" s="337">
        <f t="shared" si="88"/>
        <v>0</v>
      </c>
      <c r="J85" s="15"/>
      <c r="K85" s="335">
        <f t="shared" si="1"/>
        <v>0</v>
      </c>
      <c r="L85" s="14"/>
      <c r="M85" s="15"/>
      <c r="N85" s="31">
        <f t="shared" si="89"/>
        <v>0</v>
      </c>
      <c r="O85" s="337">
        <f t="shared" si="90"/>
        <v>0</v>
      </c>
      <c r="P85" s="15"/>
      <c r="Q85" s="335">
        <f t="shared" si="4"/>
        <v>0</v>
      </c>
      <c r="R85" s="14"/>
      <c r="S85" s="15"/>
      <c r="T85" s="31">
        <f t="shared" si="91"/>
        <v>0</v>
      </c>
      <c r="U85" s="337">
        <f t="shared" si="92"/>
        <v>0</v>
      </c>
      <c r="V85" s="15"/>
      <c r="W85" s="335">
        <f t="shared" si="82"/>
        <v>0</v>
      </c>
      <c r="X85" s="14"/>
      <c r="Y85" s="15"/>
      <c r="Z85" s="31">
        <f t="shared" si="93"/>
        <v>0</v>
      </c>
      <c r="AA85" s="337">
        <f t="shared" si="94"/>
        <v>0</v>
      </c>
      <c r="AB85" s="15"/>
      <c r="AC85" s="335">
        <f t="shared" si="95"/>
        <v>0</v>
      </c>
      <c r="AD85" s="14"/>
      <c r="AE85" s="15"/>
      <c r="AF85" s="31">
        <f t="shared" si="96"/>
        <v>0</v>
      </c>
      <c r="AG85" s="337">
        <f t="shared" si="97"/>
        <v>0</v>
      </c>
      <c r="AH85" s="15"/>
      <c r="AI85" s="335">
        <f t="shared" si="98"/>
        <v>0</v>
      </c>
      <c r="AJ85" s="14"/>
      <c r="AK85" s="15"/>
      <c r="AL85" s="31">
        <f t="shared" si="11"/>
        <v>0</v>
      </c>
      <c r="AM85" s="337">
        <f t="shared" si="12"/>
        <v>0</v>
      </c>
      <c r="AN85" s="15"/>
      <c r="AO85" s="335">
        <f t="shared" si="108"/>
        <v>0</v>
      </c>
      <c r="AP85" s="14"/>
      <c r="AQ85" s="15"/>
      <c r="AR85" s="31">
        <f t="shared" si="99"/>
        <v>0</v>
      </c>
      <c r="AS85" s="337">
        <f t="shared" si="100"/>
        <v>0</v>
      </c>
      <c r="AT85" s="15"/>
      <c r="AU85" s="335">
        <f t="shared" si="4"/>
        <v>0</v>
      </c>
      <c r="AV85" s="14"/>
      <c r="AW85" s="15"/>
      <c r="AX85" s="31">
        <f t="shared" si="15"/>
        <v>0</v>
      </c>
      <c r="AY85" s="337">
        <f t="shared" si="16"/>
        <v>0</v>
      </c>
      <c r="AZ85" s="15"/>
      <c r="BA85" s="335">
        <f t="shared" si="4"/>
        <v>0</v>
      </c>
      <c r="BB85" s="14"/>
      <c r="BC85" s="15"/>
      <c r="BD85" s="31">
        <f t="shared" si="101"/>
        <v>0</v>
      </c>
      <c r="BE85" s="337">
        <f t="shared" si="102"/>
        <v>0</v>
      </c>
      <c r="BF85" s="15"/>
      <c r="BG85" s="335">
        <f t="shared" si="4"/>
        <v>0</v>
      </c>
      <c r="BH85" s="14"/>
      <c r="BI85" s="15"/>
      <c r="BJ85" s="31">
        <f t="shared" si="85"/>
        <v>0</v>
      </c>
      <c r="BK85" s="337">
        <f t="shared" si="86"/>
        <v>0</v>
      </c>
      <c r="BL85" s="15"/>
      <c r="BM85" s="335">
        <f t="shared" si="4"/>
        <v>0</v>
      </c>
      <c r="BN85" s="14"/>
      <c r="BO85" s="15"/>
      <c r="BP85" s="31">
        <f t="shared" si="103"/>
        <v>0</v>
      </c>
      <c r="BQ85" s="337">
        <f t="shared" si="104"/>
        <v>0</v>
      </c>
      <c r="BR85" s="15"/>
      <c r="BS85" s="335">
        <f t="shared" si="4"/>
        <v>0</v>
      </c>
      <c r="BT85" s="14"/>
      <c r="BU85" s="15"/>
      <c r="BV85" s="31">
        <f t="shared" si="105"/>
        <v>0</v>
      </c>
      <c r="BW85" s="337">
        <f t="shared" si="106"/>
        <v>0</v>
      </c>
      <c r="BX85" s="15"/>
      <c r="BY85" s="335">
        <f t="shared" si="107"/>
        <v>0</v>
      </c>
    </row>
    <row r="86" spans="2:77" x14ac:dyDescent="0.25">
      <c r="B86">
        <v>81</v>
      </c>
      <c r="C86" s="33"/>
      <c r="D86" s="33"/>
      <c r="E86" s="33"/>
      <c r="F86" s="14"/>
      <c r="G86" s="15"/>
      <c r="H86" s="31">
        <f t="shared" si="87"/>
        <v>0</v>
      </c>
      <c r="I86" s="337">
        <f t="shared" si="88"/>
        <v>0</v>
      </c>
      <c r="J86" s="15"/>
      <c r="K86" s="335">
        <f t="shared" si="1"/>
        <v>0</v>
      </c>
      <c r="L86" s="14"/>
      <c r="M86" s="15"/>
      <c r="N86" s="31">
        <f t="shared" si="89"/>
        <v>0</v>
      </c>
      <c r="O86" s="337">
        <f t="shared" si="90"/>
        <v>0</v>
      </c>
      <c r="P86" s="15"/>
      <c r="Q86" s="335">
        <f t="shared" si="4"/>
        <v>0</v>
      </c>
      <c r="R86" s="14"/>
      <c r="S86" s="15"/>
      <c r="T86" s="31">
        <f t="shared" si="91"/>
        <v>0</v>
      </c>
      <c r="U86" s="337">
        <f t="shared" si="92"/>
        <v>0</v>
      </c>
      <c r="V86" s="15"/>
      <c r="W86" s="335">
        <f t="shared" si="82"/>
        <v>0</v>
      </c>
      <c r="X86" s="14"/>
      <c r="Y86" s="15"/>
      <c r="Z86" s="31">
        <f t="shared" si="93"/>
        <v>0</v>
      </c>
      <c r="AA86" s="337">
        <f t="shared" si="94"/>
        <v>0</v>
      </c>
      <c r="AB86" s="15"/>
      <c r="AC86" s="335">
        <f t="shared" si="95"/>
        <v>0</v>
      </c>
      <c r="AD86" s="14"/>
      <c r="AE86" s="15"/>
      <c r="AF86" s="31">
        <f t="shared" si="96"/>
        <v>0</v>
      </c>
      <c r="AG86" s="337">
        <f t="shared" si="97"/>
        <v>0</v>
      </c>
      <c r="AH86" s="15"/>
      <c r="AI86" s="335">
        <f t="shared" si="98"/>
        <v>0</v>
      </c>
      <c r="AJ86" s="14"/>
      <c r="AK86" s="15"/>
      <c r="AL86" s="31">
        <f t="shared" si="11"/>
        <v>0</v>
      </c>
      <c r="AM86" s="337">
        <f t="shared" si="12"/>
        <v>0</v>
      </c>
      <c r="AN86" s="15"/>
      <c r="AO86" s="335">
        <f t="shared" si="108"/>
        <v>0</v>
      </c>
      <c r="AP86" s="14"/>
      <c r="AQ86" s="15"/>
      <c r="AR86" s="31">
        <f t="shared" si="99"/>
        <v>0</v>
      </c>
      <c r="AS86" s="337">
        <f t="shared" si="100"/>
        <v>0</v>
      </c>
      <c r="AT86" s="15"/>
      <c r="AU86" s="335">
        <f t="shared" si="4"/>
        <v>0</v>
      </c>
      <c r="AV86" s="14"/>
      <c r="AW86" s="15"/>
      <c r="AX86" s="31">
        <f t="shared" si="15"/>
        <v>0</v>
      </c>
      <c r="AY86" s="337">
        <f t="shared" si="16"/>
        <v>0</v>
      </c>
      <c r="AZ86" s="15"/>
      <c r="BA86" s="335">
        <f t="shared" si="4"/>
        <v>0</v>
      </c>
      <c r="BB86" s="14"/>
      <c r="BC86" s="15"/>
      <c r="BD86" s="31">
        <f t="shared" si="101"/>
        <v>0</v>
      </c>
      <c r="BE86" s="337">
        <f t="shared" si="102"/>
        <v>0</v>
      </c>
      <c r="BF86" s="15"/>
      <c r="BG86" s="335">
        <f t="shared" si="4"/>
        <v>0</v>
      </c>
      <c r="BH86" s="14"/>
      <c r="BI86" s="15"/>
      <c r="BJ86" s="31">
        <f t="shared" si="85"/>
        <v>0</v>
      </c>
      <c r="BK86" s="337">
        <f t="shared" si="86"/>
        <v>0</v>
      </c>
      <c r="BL86" s="15"/>
      <c r="BM86" s="335">
        <f t="shared" si="4"/>
        <v>0</v>
      </c>
      <c r="BN86" s="14"/>
      <c r="BO86" s="15"/>
      <c r="BP86" s="31">
        <f t="shared" si="103"/>
        <v>0</v>
      </c>
      <c r="BQ86" s="337">
        <f t="shared" si="104"/>
        <v>0</v>
      </c>
      <c r="BR86" s="15"/>
      <c r="BS86" s="335">
        <f t="shared" si="4"/>
        <v>0</v>
      </c>
      <c r="BT86" s="14"/>
      <c r="BU86" s="15"/>
      <c r="BV86" s="31">
        <f t="shared" si="105"/>
        <v>0</v>
      </c>
      <c r="BW86" s="337">
        <f t="shared" si="106"/>
        <v>0</v>
      </c>
      <c r="BX86" s="15"/>
      <c r="BY86" s="335">
        <f t="shared" si="107"/>
        <v>0</v>
      </c>
    </row>
    <row r="87" spans="2:77" x14ac:dyDescent="0.25">
      <c r="B87">
        <v>82</v>
      </c>
      <c r="C87" s="33"/>
      <c r="D87" s="33"/>
      <c r="E87" s="33"/>
      <c r="F87" s="14"/>
      <c r="G87" s="15"/>
      <c r="H87" s="31">
        <f t="shared" si="87"/>
        <v>0</v>
      </c>
      <c r="I87" s="337">
        <f t="shared" si="88"/>
        <v>0</v>
      </c>
      <c r="J87" s="15"/>
      <c r="K87" s="335">
        <f t="shared" si="1"/>
        <v>0</v>
      </c>
      <c r="L87" s="14"/>
      <c r="M87" s="15"/>
      <c r="N87" s="31">
        <f t="shared" si="89"/>
        <v>0</v>
      </c>
      <c r="O87" s="337">
        <f t="shared" si="90"/>
        <v>0</v>
      </c>
      <c r="P87" s="15"/>
      <c r="Q87" s="335">
        <f t="shared" si="4"/>
        <v>0</v>
      </c>
      <c r="R87" s="14"/>
      <c r="S87" s="15"/>
      <c r="T87" s="31">
        <f t="shared" si="91"/>
        <v>0</v>
      </c>
      <c r="U87" s="337">
        <f t="shared" si="92"/>
        <v>0</v>
      </c>
      <c r="V87" s="15"/>
      <c r="W87" s="335">
        <f t="shared" si="82"/>
        <v>0</v>
      </c>
      <c r="X87" s="14"/>
      <c r="Y87" s="15"/>
      <c r="Z87" s="31">
        <f t="shared" si="93"/>
        <v>0</v>
      </c>
      <c r="AA87" s="337">
        <f t="shared" si="94"/>
        <v>0</v>
      </c>
      <c r="AB87" s="15"/>
      <c r="AC87" s="335">
        <f t="shared" si="95"/>
        <v>0</v>
      </c>
      <c r="AD87" s="14"/>
      <c r="AE87" s="15"/>
      <c r="AF87" s="31">
        <f t="shared" si="96"/>
        <v>0</v>
      </c>
      <c r="AG87" s="337">
        <f t="shared" si="97"/>
        <v>0</v>
      </c>
      <c r="AH87" s="15"/>
      <c r="AI87" s="335">
        <f t="shared" si="98"/>
        <v>0</v>
      </c>
      <c r="AJ87" s="14"/>
      <c r="AK87" s="15"/>
      <c r="AL87" s="31">
        <f t="shared" si="11"/>
        <v>0</v>
      </c>
      <c r="AM87" s="337">
        <f t="shared" si="12"/>
        <v>0</v>
      </c>
      <c r="AN87" s="15"/>
      <c r="AO87" s="335">
        <f t="shared" si="108"/>
        <v>0</v>
      </c>
      <c r="AP87" s="14"/>
      <c r="AQ87" s="15"/>
      <c r="AR87" s="31">
        <f t="shared" si="99"/>
        <v>0</v>
      </c>
      <c r="AS87" s="337">
        <f t="shared" si="100"/>
        <v>0</v>
      </c>
      <c r="AT87" s="15"/>
      <c r="AU87" s="335">
        <f t="shared" si="4"/>
        <v>0</v>
      </c>
      <c r="AV87" s="14"/>
      <c r="AW87" s="15"/>
      <c r="AX87" s="31">
        <f t="shared" si="15"/>
        <v>0</v>
      </c>
      <c r="AY87" s="337">
        <f t="shared" si="16"/>
        <v>0</v>
      </c>
      <c r="AZ87" s="15"/>
      <c r="BA87" s="335">
        <f t="shared" si="4"/>
        <v>0</v>
      </c>
      <c r="BB87" s="14"/>
      <c r="BC87" s="15"/>
      <c r="BD87" s="31">
        <f t="shared" si="101"/>
        <v>0</v>
      </c>
      <c r="BE87" s="337">
        <f t="shared" si="102"/>
        <v>0</v>
      </c>
      <c r="BF87" s="15"/>
      <c r="BG87" s="335">
        <f t="shared" si="4"/>
        <v>0</v>
      </c>
      <c r="BH87" s="14"/>
      <c r="BI87" s="15"/>
      <c r="BJ87" s="31">
        <f t="shared" si="85"/>
        <v>0</v>
      </c>
      <c r="BK87" s="337">
        <f t="shared" si="86"/>
        <v>0</v>
      </c>
      <c r="BL87" s="15"/>
      <c r="BM87" s="335">
        <f t="shared" si="4"/>
        <v>0</v>
      </c>
      <c r="BN87" s="14"/>
      <c r="BO87" s="15"/>
      <c r="BP87" s="31">
        <f t="shared" si="103"/>
        <v>0</v>
      </c>
      <c r="BQ87" s="337">
        <f t="shared" si="104"/>
        <v>0</v>
      </c>
      <c r="BR87" s="15"/>
      <c r="BS87" s="335">
        <f t="shared" si="4"/>
        <v>0</v>
      </c>
      <c r="BT87" s="14"/>
      <c r="BU87" s="15"/>
      <c r="BV87" s="31">
        <f t="shared" si="105"/>
        <v>0</v>
      </c>
      <c r="BW87" s="337">
        <f t="shared" si="106"/>
        <v>0</v>
      </c>
      <c r="BX87" s="15"/>
      <c r="BY87" s="335">
        <f t="shared" si="107"/>
        <v>0</v>
      </c>
    </row>
    <row r="88" spans="2:77" x14ac:dyDescent="0.25">
      <c r="B88">
        <v>83</v>
      </c>
      <c r="C88" s="33"/>
      <c r="D88" s="33"/>
      <c r="E88" s="33"/>
      <c r="F88" s="14"/>
      <c r="G88" s="15"/>
      <c r="H88" s="31">
        <f t="shared" si="87"/>
        <v>0</v>
      </c>
      <c r="I88" s="337">
        <f t="shared" si="88"/>
        <v>0</v>
      </c>
      <c r="J88" s="15"/>
      <c r="K88" s="335">
        <f t="shared" si="1"/>
        <v>0</v>
      </c>
      <c r="L88" s="14"/>
      <c r="M88" s="15"/>
      <c r="N88" s="31">
        <f t="shared" si="89"/>
        <v>0</v>
      </c>
      <c r="O88" s="337">
        <f t="shared" si="90"/>
        <v>0</v>
      </c>
      <c r="P88" s="15"/>
      <c r="Q88" s="335">
        <f t="shared" ref="Q88:BS103" si="109">P88*$K$2</f>
        <v>0</v>
      </c>
      <c r="R88" s="14"/>
      <c r="S88" s="15"/>
      <c r="T88" s="31">
        <f t="shared" si="91"/>
        <v>0</v>
      </c>
      <c r="U88" s="337">
        <f t="shared" si="92"/>
        <v>0</v>
      </c>
      <c r="V88" s="15"/>
      <c r="W88" s="335">
        <f t="shared" si="82"/>
        <v>0</v>
      </c>
      <c r="X88" s="14"/>
      <c r="Y88" s="15"/>
      <c r="Z88" s="31">
        <f t="shared" si="93"/>
        <v>0</v>
      </c>
      <c r="AA88" s="337">
        <f t="shared" si="94"/>
        <v>0</v>
      </c>
      <c r="AB88" s="15"/>
      <c r="AC88" s="335">
        <f t="shared" si="95"/>
        <v>0</v>
      </c>
      <c r="AD88" s="14"/>
      <c r="AE88" s="15"/>
      <c r="AF88" s="31">
        <f t="shared" si="96"/>
        <v>0</v>
      </c>
      <c r="AG88" s="337">
        <f t="shared" si="97"/>
        <v>0</v>
      </c>
      <c r="AH88" s="15"/>
      <c r="AI88" s="335">
        <f t="shared" si="98"/>
        <v>0</v>
      </c>
      <c r="AJ88" s="14"/>
      <c r="AK88" s="15"/>
      <c r="AL88" s="31">
        <f t="shared" si="11"/>
        <v>0</v>
      </c>
      <c r="AM88" s="337">
        <f t="shared" si="12"/>
        <v>0</v>
      </c>
      <c r="AN88" s="15"/>
      <c r="AO88" s="335">
        <f t="shared" si="108"/>
        <v>0</v>
      </c>
      <c r="AP88" s="14"/>
      <c r="AQ88" s="15"/>
      <c r="AR88" s="31">
        <f t="shared" si="99"/>
        <v>0</v>
      </c>
      <c r="AS88" s="337">
        <f t="shared" si="100"/>
        <v>0</v>
      </c>
      <c r="AT88" s="15"/>
      <c r="AU88" s="335">
        <f t="shared" si="109"/>
        <v>0</v>
      </c>
      <c r="AV88" s="14"/>
      <c r="AW88" s="15"/>
      <c r="AX88" s="31">
        <f t="shared" si="15"/>
        <v>0</v>
      </c>
      <c r="AY88" s="337">
        <f t="shared" si="16"/>
        <v>0</v>
      </c>
      <c r="AZ88" s="15"/>
      <c r="BA88" s="335">
        <f t="shared" si="109"/>
        <v>0</v>
      </c>
      <c r="BB88" s="14"/>
      <c r="BC88" s="15"/>
      <c r="BD88" s="31">
        <f t="shared" si="101"/>
        <v>0</v>
      </c>
      <c r="BE88" s="337">
        <f t="shared" si="102"/>
        <v>0</v>
      </c>
      <c r="BF88" s="15"/>
      <c r="BG88" s="335">
        <f t="shared" si="109"/>
        <v>0</v>
      </c>
      <c r="BH88" s="14"/>
      <c r="BI88" s="15"/>
      <c r="BJ88" s="31">
        <f t="shared" si="85"/>
        <v>0</v>
      </c>
      <c r="BK88" s="337">
        <f t="shared" si="86"/>
        <v>0</v>
      </c>
      <c r="BL88" s="15"/>
      <c r="BM88" s="335">
        <f t="shared" si="109"/>
        <v>0</v>
      </c>
      <c r="BN88" s="14"/>
      <c r="BO88" s="15"/>
      <c r="BP88" s="31">
        <f t="shared" si="103"/>
        <v>0</v>
      </c>
      <c r="BQ88" s="337">
        <f t="shared" si="104"/>
        <v>0</v>
      </c>
      <c r="BR88" s="15"/>
      <c r="BS88" s="335">
        <f t="shared" si="109"/>
        <v>0</v>
      </c>
      <c r="BT88" s="14"/>
      <c r="BU88" s="15"/>
      <c r="BV88" s="31">
        <f t="shared" si="105"/>
        <v>0</v>
      </c>
      <c r="BW88" s="337">
        <f t="shared" si="106"/>
        <v>0</v>
      </c>
      <c r="BX88" s="15"/>
      <c r="BY88" s="335">
        <f t="shared" si="107"/>
        <v>0</v>
      </c>
    </row>
    <row r="89" spans="2:77" x14ac:dyDescent="0.25">
      <c r="B89">
        <v>84</v>
      </c>
      <c r="C89" s="33"/>
      <c r="D89" s="33"/>
      <c r="E89" s="33"/>
      <c r="F89" s="14"/>
      <c r="G89" s="15"/>
      <c r="H89" s="31">
        <f t="shared" si="87"/>
        <v>0</v>
      </c>
      <c r="I89" s="337">
        <f t="shared" si="88"/>
        <v>0</v>
      </c>
      <c r="J89" s="15"/>
      <c r="K89" s="335">
        <f t="shared" si="1"/>
        <v>0</v>
      </c>
      <c r="L89" s="14"/>
      <c r="M89" s="15"/>
      <c r="N89" s="31">
        <f t="shared" si="89"/>
        <v>0</v>
      </c>
      <c r="O89" s="337">
        <f t="shared" si="90"/>
        <v>0</v>
      </c>
      <c r="P89" s="15"/>
      <c r="Q89" s="335">
        <f t="shared" si="109"/>
        <v>0</v>
      </c>
      <c r="R89" s="14"/>
      <c r="S89" s="15"/>
      <c r="T89" s="31">
        <f t="shared" si="91"/>
        <v>0</v>
      </c>
      <c r="U89" s="337">
        <f t="shared" si="92"/>
        <v>0</v>
      </c>
      <c r="V89" s="15"/>
      <c r="W89" s="335">
        <f t="shared" si="82"/>
        <v>0</v>
      </c>
      <c r="X89" s="14"/>
      <c r="Y89" s="15"/>
      <c r="Z89" s="31">
        <f t="shared" si="93"/>
        <v>0</v>
      </c>
      <c r="AA89" s="337">
        <f t="shared" si="94"/>
        <v>0</v>
      </c>
      <c r="AB89" s="15"/>
      <c r="AC89" s="335">
        <f t="shared" si="95"/>
        <v>0</v>
      </c>
      <c r="AD89" s="14"/>
      <c r="AE89" s="15"/>
      <c r="AF89" s="31">
        <f t="shared" si="96"/>
        <v>0</v>
      </c>
      <c r="AG89" s="337">
        <f t="shared" si="97"/>
        <v>0</v>
      </c>
      <c r="AH89" s="15"/>
      <c r="AI89" s="335">
        <f t="shared" si="98"/>
        <v>0</v>
      </c>
      <c r="AJ89" s="14"/>
      <c r="AK89" s="15"/>
      <c r="AL89" s="31">
        <f t="shared" si="11"/>
        <v>0</v>
      </c>
      <c r="AM89" s="337">
        <f t="shared" si="12"/>
        <v>0</v>
      </c>
      <c r="AN89" s="15"/>
      <c r="AO89" s="335">
        <f t="shared" si="108"/>
        <v>0</v>
      </c>
      <c r="AP89" s="14"/>
      <c r="AQ89" s="15"/>
      <c r="AR89" s="31">
        <f t="shared" si="99"/>
        <v>0</v>
      </c>
      <c r="AS89" s="337">
        <f t="shared" si="100"/>
        <v>0</v>
      </c>
      <c r="AT89" s="15"/>
      <c r="AU89" s="335">
        <f t="shared" si="109"/>
        <v>0</v>
      </c>
      <c r="AV89" s="14"/>
      <c r="AW89" s="15"/>
      <c r="AX89" s="31">
        <f t="shared" si="15"/>
        <v>0</v>
      </c>
      <c r="AY89" s="337">
        <f t="shared" si="16"/>
        <v>0</v>
      </c>
      <c r="AZ89" s="15"/>
      <c r="BA89" s="335">
        <f t="shared" si="109"/>
        <v>0</v>
      </c>
      <c r="BB89" s="14"/>
      <c r="BC89" s="15"/>
      <c r="BD89" s="31">
        <f t="shared" si="101"/>
        <v>0</v>
      </c>
      <c r="BE89" s="337">
        <f t="shared" si="102"/>
        <v>0</v>
      </c>
      <c r="BF89" s="15"/>
      <c r="BG89" s="335">
        <f t="shared" si="109"/>
        <v>0</v>
      </c>
      <c r="BH89" s="14"/>
      <c r="BI89" s="15"/>
      <c r="BJ89" s="31">
        <f t="shared" si="85"/>
        <v>0</v>
      </c>
      <c r="BK89" s="337">
        <f t="shared" si="86"/>
        <v>0</v>
      </c>
      <c r="BL89" s="15"/>
      <c r="BM89" s="335">
        <f t="shared" si="109"/>
        <v>0</v>
      </c>
      <c r="BN89" s="14"/>
      <c r="BO89" s="15"/>
      <c r="BP89" s="31">
        <f t="shared" si="103"/>
        <v>0</v>
      </c>
      <c r="BQ89" s="337">
        <f t="shared" si="104"/>
        <v>0</v>
      </c>
      <c r="BR89" s="15"/>
      <c r="BS89" s="335">
        <f t="shared" si="109"/>
        <v>0</v>
      </c>
      <c r="BT89" s="14"/>
      <c r="BU89" s="15"/>
      <c r="BV89" s="31">
        <f t="shared" si="105"/>
        <v>0</v>
      </c>
      <c r="BW89" s="337">
        <f t="shared" si="106"/>
        <v>0</v>
      </c>
      <c r="BX89" s="15"/>
      <c r="BY89" s="335">
        <f t="shared" si="107"/>
        <v>0</v>
      </c>
    </row>
    <row r="90" spans="2:77" x14ac:dyDescent="0.25">
      <c r="B90">
        <v>85</v>
      </c>
      <c r="C90" s="33"/>
      <c r="D90" s="33"/>
      <c r="E90" s="33"/>
      <c r="F90" s="14"/>
      <c r="G90" s="15"/>
      <c r="H90" s="31">
        <f t="shared" si="87"/>
        <v>0</v>
      </c>
      <c r="I90" s="337">
        <f t="shared" si="88"/>
        <v>0</v>
      </c>
      <c r="J90" s="15"/>
      <c r="K90" s="335">
        <f t="shared" si="1"/>
        <v>0</v>
      </c>
      <c r="L90" s="14"/>
      <c r="M90" s="15"/>
      <c r="N90" s="31">
        <f t="shared" si="89"/>
        <v>0</v>
      </c>
      <c r="O90" s="337">
        <f t="shared" si="90"/>
        <v>0</v>
      </c>
      <c r="P90" s="15"/>
      <c r="Q90" s="335">
        <f t="shared" si="109"/>
        <v>0</v>
      </c>
      <c r="R90" s="14"/>
      <c r="S90" s="15"/>
      <c r="T90" s="31">
        <f t="shared" si="91"/>
        <v>0</v>
      </c>
      <c r="U90" s="337">
        <f t="shared" si="92"/>
        <v>0</v>
      </c>
      <c r="V90" s="15"/>
      <c r="W90" s="335">
        <f t="shared" si="82"/>
        <v>0</v>
      </c>
      <c r="X90" s="14"/>
      <c r="Y90" s="15"/>
      <c r="Z90" s="31">
        <f t="shared" si="93"/>
        <v>0</v>
      </c>
      <c r="AA90" s="337">
        <f t="shared" si="94"/>
        <v>0</v>
      </c>
      <c r="AB90" s="15"/>
      <c r="AC90" s="335">
        <f t="shared" si="95"/>
        <v>0</v>
      </c>
      <c r="AD90" s="14"/>
      <c r="AE90" s="15"/>
      <c r="AF90" s="31">
        <f t="shared" si="96"/>
        <v>0</v>
      </c>
      <c r="AG90" s="337">
        <f t="shared" si="97"/>
        <v>0</v>
      </c>
      <c r="AH90" s="15"/>
      <c r="AI90" s="335">
        <f t="shared" si="98"/>
        <v>0</v>
      </c>
      <c r="AJ90" s="14"/>
      <c r="AK90" s="15"/>
      <c r="AL90" s="31">
        <f t="shared" si="11"/>
        <v>0</v>
      </c>
      <c r="AM90" s="337">
        <f t="shared" si="12"/>
        <v>0</v>
      </c>
      <c r="AN90" s="15"/>
      <c r="AO90" s="335">
        <f t="shared" si="108"/>
        <v>0</v>
      </c>
      <c r="AP90" s="14"/>
      <c r="AQ90" s="15"/>
      <c r="AR90" s="31">
        <f t="shared" si="99"/>
        <v>0</v>
      </c>
      <c r="AS90" s="337">
        <f t="shared" si="100"/>
        <v>0</v>
      </c>
      <c r="AT90" s="15"/>
      <c r="AU90" s="335">
        <f t="shared" si="109"/>
        <v>0</v>
      </c>
      <c r="AV90" s="14"/>
      <c r="AW90" s="15"/>
      <c r="AX90" s="31">
        <f t="shared" si="15"/>
        <v>0</v>
      </c>
      <c r="AY90" s="337">
        <f t="shared" si="16"/>
        <v>0</v>
      </c>
      <c r="AZ90" s="15"/>
      <c r="BA90" s="335">
        <f t="shared" si="109"/>
        <v>0</v>
      </c>
      <c r="BB90" s="14"/>
      <c r="BC90" s="15"/>
      <c r="BD90" s="31">
        <f t="shared" si="101"/>
        <v>0</v>
      </c>
      <c r="BE90" s="337">
        <f t="shared" si="102"/>
        <v>0</v>
      </c>
      <c r="BF90" s="15"/>
      <c r="BG90" s="335">
        <f t="shared" si="109"/>
        <v>0</v>
      </c>
      <c r="BH90" s="14"/>
      <c r="BI90" s="15"/>
      <c r="BJ90" s="31">
        <f t="shared" si="85"/>
        <v>0</v>
      </c>
      <c r="BK90" s="337">
        <f t="shared" si="86"/>
        <v>0</v>
      </c>
      <c r="BL90" s="15"/>
      <c r="BM90" s="335">
        <f t="shared" si="109"/>
        <v>0</v>
      </c>
      <c r="BN90" s="14"/>
      <c r="BO90" s="15"/>
      <c r="BP90" s="31">
        <f t="shared" si="103"/>
        <v>0</v>
      </c>
      <c r="BQ90" s="337">
        <f t="shared" si="104"/>
        <v>0</v>
      </c>
      <c r="BR90" s="15"/>
      <c r="BS90" s="335">
        <f t="shared" si="109"/>
        <v>0</v>
      </c>
      <c r="BT90" s="14"/>
      <c r="BU90" s="15"/>
      <c r="BV90" s="31">
        <f t="shared" si="105"/>
        <v>0</v>
      </c>
      <c r="BW90" s="337">
        <f t="shared" si="106"/>
        <v>0</v>
      </c>
      <c r="BX90" s="15"/>
      <c r="BY90" s="335">
        <f t="shared" si="107"/>
        <v>0</v>
      </c>
    </row>
    <row r="91" spans="2:77" x14ac:dyDescent="0.25">
      <c r="B91">
        <v>86</v>
      </c>
      <c r="C91" s="33"/>
      <c r="D91" s="33"/>
      <c r="E91" s="33"/>
      <c r="F91" s="14"/>
      <c r="G91" s="15"/>
      <c r="H91" s="31">
        <f t="shared" si="87"/>
        <v>0</v>
      </c>
      <c r="I91" s="337">
        <f t="shared" si="88"/>
        <v>0</v>
      </c>
      <c r="J91" s="15"/>
      <c r="K91" s="335">
        <f t="shared" si="1"/>
        <v>0</v>
      </c>
      <c r="L91" s="14"/>
      <c r="M91" s="15"/>
      <c r="N91" s="31">
        <f t="shared" si="89"/>
        <v>0</v>
      </c>
      <c r="O91" s="337">
        <f t="shared" si="90"/>
        <v>0</v>
      </c>
      <c r="P91" s="15"/>
      <c r="Q91" s="335">
        <f t="shared" si="109"/>
        <v>0</v>
      </c>
      <c r="R91" s="14"/>
      <c r="S91" s="15"/>
      <c r="T91" s="31">
        <f t="shared" si="91"/>
        <v>0</v>
      </c>
      <c r="U91" s="337">
        <f t="shared" si="92"/>
        <v>0</v>
      </c>
      <c r="V91" s="15"/>
      <c r="W91" s="335">
        <f t="shared" si="82"/>
        <v>0</v>
      </c>
      <c r="X91" s="14"/>
      <c r="Y91" s="15"/>
      <c r="Z91" s="31">
        <f t="shared" si="93"/>
        <v>0</v>
      </c>
      <c r="AA91" s="337">
        <f t="shared" si="94"/>
        <v>0</v>
      </c>
      <c r="AB91" s="15"/>
      <c r="AC91" s="335">
        <f t="shared" si="95"/>
        <v>0</v>
      </c>
      <c r="AD91" s="14"/>
      <c r="AE91" s="15"/>
      <c r="AF91" s="31">
        <f t="shared" si="96"/>
        <v>0</v>
      </c>
      <c r="AG91" s="337">
        <f t="shared" si="97"/>
        <v>0</v>
      </c>
      <c r="AH91" s="15"/>
      <c r="AI91" s="335">
        <f t="shared" si="98"/>
        <v>0</v>
      </c>
      <c r="AJ91" s="14"/>
      <c r="AK91" s="15"/>
      <c r="AL91" s="31">
        <f t="shared" si="11"/>
        <v>0</v>
      </c>
      <c r="AM91" s="337">
        <f t="shared" si="12"/>
        <v>0</v>
      </c>
      <c r="AN91" s="15"/>
      <c r="AO91" s="335">
        <f t="shared" si="108"/>
        <v>0</v>
      </c>
      <c r="AP91" s="14"/>
      <c r="AQ91" s="15"/>
      <c r="AR91" s="31">
        <f t="shared" si="99"/>
        <v>0</v>
      </c>
      <c r="AS91" s="337">
        <f t="shared" si="100"/>
        <v>0</v>
      </c>
      <c r="AT91" s="15"/>
      <c r="AU91" s="335">
        <f t="shared" si="109"/>
        <v>0</v>
      </c>
      <c r="AV91" s="14"/>
      <c r="AW91" s="15"/>
      <c r="AX91" s="31">
        <f t="shared" si="15"/>
        <v>0</v>
      </c>
      <c r="AY91" s="337">
        <f t="shared" si="16"/>
        <v>0</v>
      </c>
      <c r="AZ91" s="15"/>
      <c r="BA91" s="335">
        <f t="shared" si="109"/>
        <v>0</v>
      </c>
      <c r="BB91" s="14"/>
      <c r="BC91" s="15"/>
      <c r="BD91" s="31">
        <f t="shared" si="101"/>
        <v>0</v>
      </c>
      <c r="BE91" s="337">
        <f t="shared" si="102"/>
        <v>0</v>
      </c>
      <c r="BF91" s="15"/>
      <c r="BG91" s="335">
        <f t="shared" si="109"/>
        <v>0</v>
      </c>
      <c r="BH91" s="14"/>
      <c r="BI91" s="15"/>
      <c r="BJ91" s="31">
        <f t="shared" si="85"/>
        <v>0</v>
      </c>
      <c r="BK91" s="337">
        <f t="shared" si="86"/>
        <v>0</v>
      </c>
      <c r="BL91" s="15"/>
      <c r="BM91" s="335">
        <f t="shared" si="109"/>
        <v>0</v>
      </c>
      <c r="BN91" s="14"/>
      <c r="BO91" s="15"/>
      <c r="BP91" s="31">
        <f t="shared" si="103"/>
        <v>0</v>
      </c>
      <c r="BQ91" s="337">
        <f t="shared" si="104"/>
        <v>0</v>
      </c>
      <c r="BR91" s="15"/>
      <c r="BS91" s="335">
        <f t="shared" si="109"/>
        <v>0</v>
      </c>
      <c r="BT91" s="14"/>
      <c r="BU91" s="15"/>
      <c r="BV91" s="31">
        <f t="shared" si="105"/>
        <v>0</v>
      </c>
      <c r="BW91" s="337">
        <f t="shared" si="106"/>
        <v>0</v>
      </c>
      <c r="BX91" s="15"/>
      <c r="BY91" s="335">
        <f t="shared" si="107"/>
        <v>0</v>
      </c>
    </row>
    <row r="92" spans="2:77" x14ac:dyDescent="0.25">
      <c r="B92">
        <v>87</v>
      </c>
      <c r="C92" s="33"/>
      <c r="D92" s="33"/>
      <c r="E92" s="33"/>
      <c r="F92" s="14"/>
      <c r="G92" s="15"/>
      <c r="H92" s="31">
        <f t="shared" si="87"/>
        <v>0</v>
      </c>
      <c r="I92" s="337">
        <f t="shared" si="88"/>
        <v>0</v>
      </c>
      <c r="J92" s="15"/>
      <c r="K92" s="335">
        <f t="shared" si="1"/>
        <v>0</v>
      </c>
      <c r="L92" s="14"/>
      <c r="M92" s="15"/>
      <c r="N92" s="31">
        <f t="shared" si="89"/>
        <v>0</v>
      </c>
      <c r="O92" s="337">
        <f t="shared" si="90"/>
        <v>0</v>
      </c>
      <c r="P92" s="15"/>
      <c r="Q92" s="335">
        <f t="shared" si="109"/>
        <v>0</v>
      </c>
      <c r="R92" s="14"/>
      <c r="S92" s="15"/>
      <c r="T92" s="31">
        <f t="shared" si="91"/>
        <v>0</v>
      </c>
      <c r="U92" s="337">
        <f t="shared" si="92"/>
        <v>0</v>
      </c>
      <c r="V92" s="15"/>
      <c r="W92" s="335">
        <f t="shared" si="82"/>
        <v>0</v>
      </c>
      <c r="X92" s="14"/>
      <c r="Y92" s="15"/>
      <c r="Z92" s="31">
        <f t="shared" si="93"/>
        <v>0</v>
      </c>
      <c r="AA92" s="337">
        <f t="shared" si="94"/>
        <v>0</v>
      </c>
      <c r="AB92" s="15"/>
      <c r="AC92" s="335">
        <f t="shared" si="95"/>
        <v>0</v>
      </c>
      <c r="AD92" s="14"/>
      <c r="AE92" s="15"/>
      <c r="AF92" s="31">
        <f t="shared" si="96"/>
        <v>0</v>
      </c>
      <c r="AG92" s="337">
        <f t="shared" si="97"/>
        <v>0</v>
      </c>
      <c r="AH92" s="15"/>
      <c r="AI92" s="335">
        <f t="shared" si="98"/>
        <v>0</v>
      </c>
      <c r="AJ92" s="14"/>
      <c r="AK92" s="15"/>
      <c r="AL92" s="31">
        <f t="shared" si="11"/>
        <v>0</v>
      </c>
      <c r="AM92" s="337">
        <f t="shared" si="12"/>
        <v>0</v>
      </c>
      <c r="AN92" s="15"/>
      <c r="AO92" s="335">
        <f t="shared" si="108"/>
        <v>0</v>
      </c>
      <c r="AP92" s="14"/>
      <c r="AQ92" s="15"/>
      <c r="AR92" s="31">
        <f t="shared" si="99"/>
        <v>0</v>
      </c>
      <c r="AS92" s="337">
        <f t="shared" si="100"/>
        <v>0</v>
      </c>
      <c r="AT92" s="15"/>
      <c r="AU92" s="335">
        <f t="shared" si="109"/>
        <v>0</v>
      </c>
      <c r="AV92" s="14"/>
      <c r="AW92" s="15"/>
      <c r="AX92" s="31">
        <f t="shared" si="15"/>
        <v>0</v>
      </c>
      <c r="AY92" s="337">
        <f t="shared" si="16"/>
        <v>0</v>
      </c>
      <c r="AZ92" s="15"/>
      <c r="BA92" s="335">
        <f t="shared" si="109"/>
        <v>0</v>
      </c>
      <c r="BB92" s="14"/>
      <c r="BC92" s="15"/>
      <c r="BD92" s="31">
        <f t="shared" si="101"/>
        <v>0</v>
      </c>
      <c r="BE92" s="337">
        <f t="shared" si="102"/>
        <v>0</v>
      </c>
      <c r="BF92" s="15"/>
      <c r="BG92" s="335">
        <f t="shared" si="109"/>
        <v>0</v>
      </c>
      <c r="BH92" s="14"/>
      <c r="BI92" s="15"/>
      <c r="BJ92" s="31">
        <f t="shared" si="85"/>
        <v>0</v>
      </c>
      <c r="BK92" s="337">
        <f t="shared" si="86"/>
        <v>0</v>
      </c>
      <c r="BL92" s="15"/>
      <c r="BM92" s="335">
        <f t="shared" si="109"/>
        <v>0</v>
      </c>
      <c r="BN92" s="14"/>
      <c r="BO92" s="15"/>
      <c r="BP92" s="31">
        <f t="shared" si="103"/>
        <v>0</v>
      </c>
      <c r="BQ92" s="337">
        <f t="shared" si="104"/>
        <v>0</v>
      </c>
      <c r="BR92" s="15"/>
      <c r="BS92" s="335">
        <f t="shared" si="109"/>
        <v>0</v>
      </c>
      <c r="BT92" s="14"/>
      <c r="BU92" s="15"/>
      <c r="BV92" s="31">
        <f t="shared" si="105"/>
        <v>0</v>
      </c>
      <c r="BW92" s="337">
        <f t="shared" si="106"/>
        <v>0</v>
      </c>
      <c r="BX92" s="15"/>
      <c r="BY92" s="335">
        <f t="shared" si="107"/>
        <v>0</v>
      </c>
    </row>
    <row r="93" spans="2:77" x14ac:dyDescent="0.25">
      <c r="B93">
        <v>88</v>
      </c>
      <c r="C93" s="33"/>
      <c r="D93" s="33"/>
      <c r="E93" s="33"/>
      <c r="F93" s="14"/>
      <c r="G93" s="15"/>
      <c r="H93" s="31">
        <f t="shared" si="87"/>
        <v>0</v>
      </c>
      <c r="I93" s="337">
        <f t="shared" si="88"/>
        <v>0</v>
      </c>
      <c r="J93" s="15"/>
      <c r="K93" s="335">
        <f t="shared" si="1"/>
        <v>0</v>
      </c>
      <c r="L93" s="14"/>
      <c r="M93" s="15"/>
      <c r="N93" s="31">
        <f t="shared" si="89"/>
        <v>0</v>
      </c>
      <c r="O93" s="337">
        <f t="shared" si="90"/>
        <v>0</v>
      </c>
      <c r="P93" s="15"/>
      <c r="Q93" s="335">
        <f t="shared" si="109"/>
        <v>0</v>
      </c>
      <c r="R93" s="14"/>
      <c r="S93" s="15"/>
      <c r="T93" s="31">
        <f t="shared" si="91"/>
        <v>0</v>
      </c>
      <c r="U93" s="337">
        <f t="shared" si="92"/>
        <v>0</v>
      </c>
      <c r="V93" s="15"/>
      <c r="W93" s="335">
        <f t="shared" si="82"/>
        <v>0</v>
      </c>
      <c r="X93" s="14"/>
      <c r="Y93" s="15"/>
      <c r="Z93" s="31">
        <f t="shared" si="93"/>
        <v>0</v>
      </c>
      <c r="AA93" s="337">
        <f t="shared" si="94"/>
        <v>0</v>
      </c>
      <c r="AB93" s="15"/>
      <c r="AC93" s="335">
        <f t="shared" si="95"/>
        <v>0</v>
      </c>
      <c r="AD93" s="14"/>
      <c r="AE93" s="15"/>
      <c r="AF93" s="31">
        <f t="shared" si="96"/>
        <v>0</v>
      </c>
      <c r="AG93" s="337">
        <f t="shared" si="97"/>
        <v>0</v>
      </c>
      <c r="AH93" s="15"/>
      <c r="AI93" s="335">
        <f t="shared" si="98"/>
        <v>0</v>
      </c>
      <c r="AJ93" s="14"/>
      <c r="AK93" s="15"/>
      <c r="AL93" s="31">
        <f t="shared" si="11"/>
        <v>0</v>
      </c>
      <c r="AM93" s="337">
        <f t="shared" si="12"/>
        <v>0</v>
      </c>
      <c r="AN93" s="15"/>
      <c r="AO93" s="335">
        <f t="shared" si="108"/>
        <v>0</v>
      </c>
      <c r="AP93" s="14"/>
      <c r="AQ93" s="15"/>
      <c r="AR93" s="31">
        <f t="shared" si="99"/>
        <v>0</v>
      </c>
      <c r="AS93" s="337">
        <f t="shared" si="100"/>
        <v>0</v>
      </c>
      <c r="AT93" s="15"/>
      <c r="AU93" s="335">
        <f t="shared" si="109"/>
        <v>0</v>
      </c>
      <c r="AV93" s="14"/>
      <c r="AW93" s="15"/>
      <c r="AX93" s="31">
        <f t="shared" si="15"/>
        <v>0</v>
      </c>
      <c r="AY93" s="337">
        <f t="shared" si="16"/>
        <v>0</v>
      </c>
      <c r="AZ93" s="15"/>
      <c r="BA93" s="335">
        <f t="shared" si="109"/>
        <v>0</v>
      </c>
      <c r="BB93" s="14"/>
      <c r="BC93" s="15"/>
      <c r="BD93" s="31">
        <f t="shared" si="101"/>
        <v>0</v>
      </c>
      <c r="BE93" s="337">
        <f t="shared" si="102"/>
        <v>0</v>
      </c>
      <c r="BF93" s="15"/>
      <c r="BG93" s="335">
        <f t="shared" si="109"/>
        <v>0</v>
      </c>
      <c r="BH93" s="14"/>
      <c r="BI93" s="15"/>
      <c r="BJ93" s="31">
        <f t="shared" si="85"/>
        <v>0</v>
      </c>
      <c r="BK93" s="337">
        <f t="shared" si="86"/>
        <v>0</v>
      </c>
      <c r="BL93" s="15"/>
      <c r="BM93" s="335">
        <f t="shared" si="109"/>
        <v>0</v>
      </c>
      <c r="BN93" s="14"/>
      <c r="BO93" s="15"/>
      <c r="BP93" s="31">
        <f t="shared" si="103"/>
        <v>0</v>
      </c>
      <c r="BQ93" s="337">
        <f t="shared" si="104"/>
        <v>0</v>
      </c>
      <c r="BR93" s="15"/>
      <c r="BS93" s="335">
        <f t="shared" si="109"/>
        <v>0</v>
      </c>
      <c r="BT93" s="14"/>
      <c r="BU93" s="15"/>
      <c r="BV93" s="31">
        <f t="shared" si="105"/>
        <v>0</v>
      </c>
      <c r="BW93" s="337">
        <f t="shared" si="106"/>
        <v>0</v>
      </c>
      <c r="BX93" s="15"/>
      <c r="BY93" s="335">
        <f t="shared" si="107"/>
        <v>0</v>
      </c>
    </row>
    <row r="94" spans="2:77" x14ac:dyDescent="0.25">
      <c r="B94">
        <v>89</v>
      </c>
      <c r="C94" s="33"/>
      <c r="D94" s="33"/>
      <c r="E94" s="33"/>
      <c r="F94" s="14"/>
      <c r="G94" s="15"/>
      <c r="H94" s="31">
        <f t="shared" si="87"/>
        <v>0</v>
      </c>
      <c r="I94" s="337">
        <f t="shared" si="88"/>
        <v>0</v>
      </c>
      <c r="J94" s="15"/>
      <c r="K94" s="335">
        <f t="shared" si="1"/>
        <v>0</v>
      </c>
      <c r="L94" s="14"/>
      <c r="M94" s="15"/>
      <c r="N94" s="31">
        <f t="shared" si="89"/>
        <v>0</v>
      </c>
      <c r="O94" s="337">
        <f t="shared" si="90"/>
        <v>0</v>
      </c>
      <c r="P94" s="15"/>
      <c r="Q94" s="335">
        <f t="shared" si="109"/>
        <v>0</v>
      </c>
      <c r="R94" s="14"/>
      <c r="S94" s="15"/>
      <c r="T94" s="31">
        <f t="shared" si="91"/>
        <v>0</v>
      </c>
      <c r="U94" s="337">
        <f t="shared" si="92"/>
        <v>0</v>
      </c>
      <c r="V94" s="15"/>
      <c r="W94" s="335">
        <f t="shared" si="82"/>
        <v>0</v>
      </c>
      <c r="X94" s="14"/>
      <c r="Y94" s="15"/>
      <c r="Z94" s="31">
        <f t="shared" si="93"/>
        <v>0</v>
      </c>
      <c r="AA94" s="337">
        <f t="shared" si="94"/>
        <v>0</v>
      </c>
      <c r="AB94" s="15"/>
      <c r="AC94" s="335">
        <f t="shared" si="95"/>
        <v>0</v>
      </c>
      <c r="AD94" s="14"/>
      <c r="AE94" s="15"/>
      <c r="AF94" s="31">
        <f t="shared" si="96"/>
        <v>0</v>
      </c>
      <c r="AG94" s="337">
        <f t="shared" si="97"/>
        <v>0</v>
      </c>
      <c r="AH94" s="15"/>
      <c r="AI94" s="335">
        <f t="shared" si="98"/>
        <v>0</v>
      </c>
      <c r="AJ94" s="14"/>
      <c r="AK94" s="15"/>
      <c r="AL94" s="31">
        <f t="shared" si="11"/>
        <v>0</v>
      </c>
      <c r="AM94" s="337">
        <f t="shared" si="12"/>
        <v>0</v>
      </c>
      <c r="AN94" s="15"/>
      <c r="AO94" s="335">
        <f t="shared" si="108"/>
        <v>0</v>
      </c>
      <c r="AP94" s="14"/>
      <c r="AQ94" s="15"/>
      <c r="AR94" s="31">
        <f t="shared" si="99"/>
        <v>0</v>
      </c>
      <c r="AS94" s="337">
        <f t="shared" si="100"/>
        <v>0</v>
      </c>
      <c r="AT94" s="15"/>
      <c r="AU94" s="335">
        <f t="shared" si="109"/>
        <v>0</v>
      </c>
      <c r="AV94" s="14"/>
      <c r="AW94" s="15"/>
      <c r="AX94" s="31">
        <f t="shared" si="15"/>
        <v>0</v>
      </c>
      <c r="AY94" s="337">
        <f t="shared" si="16"/>
        <v>0</v>
      </c>
      <c r="AZ94" s="15"/>
      <c r="BA94" s="335">
        <f t="shared" si="109"/>
        <v>0</v>
      </c>
      <c r="BB94" s="14"/>
      <c r="BC94" s="15"/>
      <c r="BD94" s="31">
        <f t="shared" si="101"/>
        <v>0</v>
      </c>
      <c r="BE94" s="337">
        <f t="shared" si="102"/>
        <v>0</v>
      </c>
      <c r="BF94" s="15"/>
      <c r="BG94" s="335">
        <f t="shared" si="109"/>
        <v>0</v>
      </c>
      <c r="BH94" s="14"/>
      <c r="BI94" s="15"/>
      <c r="BJ94" s="31">
        <f t="shared" si="85"/>
        <v>0</v>
      </c>
      <c r="BK94" s="337">
        <f t="shared" si="86"/>
        <v>0</v>
      </c>
      <c r="BL94" s="15"/>
      <c r="BM94" s="335">
        <f t="shared" si="109"/>
        <v>0</v>
      </c>
      <c r="BN94" s="14"/>
      <c r="BO94" s="15"/>
      <c r="BP94" s="31">
        <f t="shared" si="103"/>
        <v>0</v>
      </c>
      <c r="BQ94" s="337">
        <f t="shared" si="104"/>
        <v>0</v>
      </c>
      <c r="BR94" s="15"/>
      <c r="BS94" s="335">
        <f t="shared" si="109"/>
        <v>0</v>
      </c>
      <c r="BT94" s="14"/>
      <c r="BU94" s="15"/>
      <c r="BV94" s="31">
        <f t="shared" si="105"/>
        <v>0</v>
      </c>
      <c r="BW94" s="337">
        <f t="shared" si="106"/>
        <v>0</v>
      </c>
      <c r="BX94" s="15"/>
      <c r="BY94" s="335">
        <f t="shared" si="107"/>
        <v>0</v>
      </c>
    </row>
    <row r="95" spans="2:77" x14ac:dyDescent="0.25">
      <c r="B95">
        <v>90</v>
      </c>
      <c r="C95" s="33"/>
      <c r="D95" s="33"/>
      <c r="E95" s="33"/>
      <c r="F95" s="14"/>
      <c r="G95" s="15"/>
      <c r="H95" s="31">
        <f t="shared" si="87"/>
        <v>0</v>
      </c>
      <c r="I95" s="337">
        <f t="shared" si="88"/>
        <v>0</v>
      </c>
      <c r="J95" s="15"/>
      <c r="K95" s="335">
        <f t="shared" si="1"/>
        <v>0</v>
      </c>
      <c r="L95" s="14"/>
      <c r="M95" s="15"/>
      <c r="N95" s="31">
        <f t="shared" si="89"/>
        <v>0</v>
      </c>
      <c r="O95" s="337">
        <f t="shared" si="90"/>
        <v>0</v>
      </c>
      <c r="P95" s="15"/>
      <c r="Q95" s="335">
        <f t="shared" si="109"/>
        <v>0</v>
      </c>
      <c r="R95" s="14"/>
      <c r="S95" s="15"/>
      <c r="T95" s="31">
        <f t="shared" si="5"/>
        <v>0</v>
      </c>
      <c r="U95" s="337">
        <f t="shared" si="6"/>
        <v>0</v>
      </c>
      <c r="V95" s="15"/>
      <c r="W95" s="335">
        <f t="shared" si="82"/>
        <v>0</v>
      </c>
      <c r="X95" s="14"/>
      <c r="Y95" s="15"/>
      <c r="Z95" s="31">
        <f t="shared" si="93"/>
        <v>0</v>
      </c>
      <c r="AA95" s="337">
        <f t="shared" si="94"/>
        <v>0</v>
      </c>
      <c r="AB95" s="15"/>
      <c r="AC95" s="335">
        <f t="shared" si="95"/>
        <v>0</v>
      </c>
      <c r="AD95" s="14"/>
      <c r="AE95" s="15"/>
      <c r="AF95" s="31">
        <f t="shared" si="96"/>
        <v>0</v>
      </c>
      <c r="AG95" s="337">
        <f t="shared" si="97"/>
        <v>0</v>
      </c>
      <c r="AH95" s="15"/>
      <c r="AI95" s="335">
        <f t="shared" si="98"/>
        <v>0</v>
      </c>
      <c r="AJ95" s="14"/>
      <c r="AK95" s="15"/>
      <c r="AL95" s="31">
        <f t="shared" si="11"/>
        <v>0</v>
      </c>
      <c r="AM95" s="337">
        <f t="shared" si="12"/>
        <v>0</v>
      </c>
      <c r="AN95" s="15"/>
      <c r="AO95" s="335">
        <f t="shared" si="108"/>
        <v>0</v>
      </c>
      <c r="AP95" s="14"/>
      <c r="AQ95" s="15"/>
      <c r="AR95" s="31">
        <f t="shared" si="99"/>
        <v>0</v>
      </c>
      <c r="AS95" s="337">
        <f t="shared" si="100"/>
        <v>0</v>
      </c>
      <c r="AT95" s="15"/>
      <c r="AU95" s="335">
        <f t="shared" si="109"/>
        <v>0</v>
      </c>
      <c r="AV95" s="14"/>
      <c r="AW95" s="15"/>
      <c r="AX95" s="31">
        <f t="shared" si="15"/>
        <v>0</v>
      </c>
      <c r="AY95" s="337">
        <f t="shared" si="16"/>
        <v>0</v>
      </c>
      <c r="AZ95" s="15"/>
      <c r="BA95" s="335">
        <f t="shared" si="109"/>
        <v>0</v>
      </c>
      <c r="BB95" s="14"/>
      <c r="BC95" s="15"/>
      <c r="BD95" s="31">
        <f t="shared" si="101"/>
        <v>0</v>
      </c>
      <c r="BE95" s="337">
        <f t="shared" si="102"/>
        <v>0</v>
      </c>
      <c r="BF95" s="15"/>
      <c r="BG95" s="335">
        <f t="shared" si="109"/>
        <v>0</v>
      </c>
      <c r="BH95" s="14"/>
      <c r="BI95" s="15"/>
      <c r="BJ95" s="31">
        <f t="shared" si="85"/>
        <v>0</v>
      </c>
      <c r="BK95" s="337">
        <f t="shared" si="86"/>
        <v>0</v>
      </c>
      <c r="BL95" s="15"/>
      <c r="BM95" s="335">
        <f t="shared" si="109"/>
        <v>0</v>
      </c>
      <c r="BN95" s="14"/>
      <c r="BO95" s="15"/>
      <c r="BP95" s="31">
        <f t="shared" si="103"/>
        <v>0</v>
      </c>
      <c r="BQ95" s="337">
        <f t="shared" si="104"/>
        <v>0</v>
      </c>
      <c r="BR95" s="15"/>
      <c r="BS95" s="335">
        <f t="shared" si="109"/>
        <v>0</v>
      </c>
      <c r="BT95" s="14"/>
      <c r="BU95" s="15"/>
      <c r="BV95" s="31">
        <f t="shared" si="105"/>
        <v>0</v>
      </c>
      <c r="BW95" s="337">
        <f t="shared" si="106"/>
        <v>0</v>
      </c>
      <c r="BX95" s="15"/>
      <c r="BY95" s="335">
        <f t="shared" si="107"/>
        <v>0</v>
      </c>
    </row>
    <row r="96" spans="2:77" x14ac:dyDescent="0.25">
      <c r="B96">
        <v>91</v>
      </c>
      <c r="C96" s="33"/>
      <c r="D96" s="33"/>
      <c r="E96" s="33"/>
      <c r="F96" s="14"/>
      <c r="G96" s="15"/>
      <c r="H96" s="31">
        <f t="shared" si="87"/>
        <v>0</v>
      </c>
      <c r="I96" s="337">
        <f t="shared" si="88"/>
        <v>0</v>
      </c>
      <c r="J96" s="15"/>
      <c r="K96" s="335">
        <f t="shared" si="1"/>
        <v>0</v>
      </c>
      <c r="L96" s="14"/>
      <c r="M96" s="15"/>
      <c r="N96" s="31">
        <f t="shared" si="89"/>
        <v>0</v>
      </c>
      <c r="O96" s="337">
        <f t="shared" si="90"/>
        <v>0</v>
      </c>
      <c r="P96" s="15"/>
      <c r="Q96" s="335">
        <f t="shared" si="109"/>
        <v>0</v>
      </c>
      <c r="R96" s="14"/>
      <c r="S96" s="15"/>
      <c r="T96" s="31">
        <f t="shared" si="5"/>
        <v>0</v>
      </c>
      <c r="U96" s="337">
        <f t="shared" si="6"/>
        <v>0</v>
      </c>
      <c r="V96" s="15"/>
      <c r="W96" s="335">
        <f t="shared" si="82"/>
        <v>0</v>
      </c>
      <c r="X96" s="14"/>
      <c r="Y96" s="15"/>
      <c r="Z96" s="31">
        <f t="shared" si="93"/>
        <v>0</v>
      </c>
      <c r="AA96" s="337">
        <f t="shared" si="94"/>
        <v>0</v>
      </c>
      <c r="AB96" s="15"/>
      <c r="AC96" s="335">
        <f t="shared" si="95"/>
        <v>0</v>
      </c>
      <c r="AD96" s="14"/>
      <c r="AE96" s="15"/>
      <c r="AF96" s="31">
        <f t="shared" si="96"/>
        <v>0</v>
      </c>
      <c r="AG96" s="337">
        <f t="shared" si="97"/>
        <v>0</v>
      </c>
      <c r="AH96" s="15"/>
      <c r="AI96" s="335">
        <f t="shared" si="98"/>
        <v>0</v>
      </c>
      <c r="AJ96" s="14"/>
      <c r="AK96" s="15"/>
      <c r="AL96" s="31">
        <f t="shared" si="11"/>
        <v>0</v>
      </c>
      <c r="AM96" s="337">
        <f t="shared" si="12"/>
        <v>0</v>
      </c>
      <c r="AN96" s="15"/>
      <c r="AO96" s="335">
        <f t="shared" si="108"/>
        <v>0</v>
      </c>
      <c r="AP96" s="14"/>
      <c r="AQ96" s="15"/>
      <c r="AR96" s="31">
        <f t="shared" si="99"/>
        <v>0</v>
      </c>
      <c r="AS96" s="337">
        <f t="shared" si="100"/>
        <v>0</v>
      </c>
      <c r="AT96" s="15"/>
      <c r="AU96" s="335">
        <f t="shared" si="109"/>
        <v>0</v>
      </c>
      <c r="AV96" s="14"/>
      <c r="AW96" s="15"/>
      <c r="AX96" s="31">
        <f t="shared" si="15"/>
        <v>0</v>
      </c>
      <c r="AY96" s="337">
        <f t="shared" si="16"/>
        <v>0</v>
      </c>
      <c r="AZ96" s="15"/>
      <c r="BA96" s="335">
        <f t="shared" si="109"/>
        <v>0</v>
      </c>
      <c r="BB96" s="14"/>
      <c r="BC96" s="15"/>
      <c r="BD96" s="31">
        <f t="shared" si="101"/>
        <v>0</v>
      </c>
      <c r="BE96" s="337">
        <f t="shared" si="102"/>
        <v>0</v>
      </c>
      <c r="BF96" s="15"/>
      <c r="BG96" s="335">
        <f t="shared" si="109"/>
        <v>0</v>
      </c>
      <c r="BH96" s="14"/>
      <c r="BI96" s="15"/>
      <c r="BJ96" s="31">
        <f t="shared" si="85"/>
        <v>0</v>
      </c>
      <c r="BK96" s="337">
        <f t="shared" si="86"/>
        <v>0</v>
      </c>
      <c r="BL96" s="15"/>
      <c r="BM96" s="335">
        <f t="shared" si="109"/>
        <v>0</v>
      </c>
      <c r="BN96" s="14"/>
      <c r="BO96" s="15"/>
      <c r="BP96" s="31">
        <f t="shared" si="103"/>
        <v>0</v>
      </c>
      <c r="BQ96" s="337">
        <f t="shared" si="104"/>
        <v>0</v>
      </c>
      <c r="BR96" s="15"/>
      <c r="BS96" s="335">
        <f t="shared" si="109"/>
        <v>0</v>
      </c>
      <c r="BT96" s="14"/>
      <c r="BU96" s="15"/>
      <c r="BV96" s="31">
        <f t="shared" si="105"/>
        <v>0</v>
      </c>
      <c r="BW96" s="337">
        <f t="shared" si="106"/>
        <v>0</v>
      </c>
      <c r="BX96" s="15"/>
      <c r="BY96" s="335">
        <f t="shared" si="107"/>
        <v>0</v>
      </c>
    </row>
    <row r="97" spans="2:77" x14ac:dyDescent="0.25">
      <c r="B97">
        <v>92</v>
      </c>
      <c r="C97" s="33"/>
      <c r="D97" s="33"/>
      <c r="E97" s="33"/>
      <c r="F97" s="14"/>
      <c r="G97" s="15"/>
      <c r="H97" s="31">
        <f t="shared" si="87"/>
        <v>0</v>
      </c>
      <c r="I97" s="337">
        <f t="shared" si="88"/>
        <v>0</v>
      </c>
      <c r="J97" s="15"/>
      <c r="K97" s="335">
        <f t="shared" si="1"/>
        <v>0</v>
      </c>
      <c r="L97" s="14"/>
      <c r="M97" s="15"/>
      <c r="N97" s="31">
        <f t="shared" si="89"/>
        <v>0</v>
      </c>
      <c r="O97" s="337">
        <f t="shared" si="90"/>
        <v>0</v>
      </c>
      <c r="P97" s="15"/>
      <c r="Q97" s="335">
        <f t="shared" si="109"/>
        <v>0</v>
      </c>
      <c r="R97" s="14"/>
      <c r="S97" s="15"/>
      <c r="T97" s="31">
        <f t="shared" si="5"/>
        <v>0</v>
      </c>
      <c r="U97" s="337">
        <f t="shared" si="6"/>
        <v>0</v>
      </c>
      <c r="V97" s="15"/>
      <c r="W97" s="335">
        <f t="shared" si="82"/>
        <v>0</v>
      </c>
      <c r="X97" s="14"/>
      <c r="Y97" s="15"/>
      <c r="Z97" s="31">
        <f t="shared" si="93"/>
        <v>0</v>
      </c>
      <c r="AA97" s="337">
        <f t="shared" si="94"/>
        <v>0</v>
      </c>
      <c r="AB97" s="15"/>
      <c r="AC97" s="335">
        <f t="shared" si="95"/>
        <v>0</v>
      </c>
      <c r="AD97" s="14"/>
      <c r="AE97" s="15"/>
      <c r="AF97" s="31">
        <f t="shared" si="96"/>
        <v>0</v>
      </c>
      <c r="AG97" s="337">
        <f t="shared" si="97"/>
        <v>0</v>
      </c>
      <c r="AH97" s="15"/>
      <c r="AI97" s="335">
        <f t="shared" si="98"/>
        <v>0</v>
      </c>
      <c r="AJ97" s="14"/>
      <c r="AK97" s="15"/>
      <c r="AL97" s="31">
        <f t="shared" si="11"/>
        <v>0</v>
      </c>
      <c r="AM97" s="337">
        <f t="shared" si="12"/>
        <v>0</v>
      </c>
      <c r="AN97" s="15"/>
      <c r="AO97" s="335">
        <f t="shared" si="108"/>
        <v>0</v>
      </c>
      <c r="AP97" s="14"/>
      <c r="AQ97" s="15"/>
      <c r="AR97" s="31">
        <f t="shared" si="99"/>
        <v>0</v>
      </c>
      <c r="AS97" s="337">
        <f t="shared" si="100"/>
        <v>0</v>
      </c>
      <c r="AT97" s="15"/>
      <c r="AU97" s="335">
        <f t="shared" si="109"/>
        <v>0</v>
      </c>
      <c r="AV97" s="14"/>
      <c r="AW97" s="15"/>
      <c r="AX97" s="31">
        <f t="shared" si="15"/>
        <v>0</v>
      </c>
      <c r="AY97" s="337">
        <f t="shared" si="16"/>
        <v>0</v>
      </c>
      <c r="AZ97" s="15"/>
      <c r="BA97" s="335">
        <f t="shared" si="109"/>
        <v>0</v>
      </c>
      <c r="BB97" s="14"/>
      <c r="BC97" s="15"/>
      <c r="BD97" s="31">
        <f t="shared" si="101"/>
        <v>0</v>
      </c>
      <c r="BE97" s="337">
        <f t="shared" si="102"/>
        <v>0</v>
      </c>
      <c r="BF97" s="15"/>
      <c r="BG97" s="335">
        <f t="shared" si="109"/>
        <v>0</v>
      </c>
      <c r="BH97" s="14"/>
      <c r="BI97" s="15"/>
      <c r="BJ97" s="31">
        <f t="shared" si="85"/>
        <v>0</v>
      </c>
      <c r="BK97" s="337">
        <f t="shared" si="86"/>
        <v>0</v>
      </c>
      <c r="BL97" s="15"/>
      <c r="BM97" s="335">
        <f t="shared" si="109"/>
        <v>0</v>
      </c>
      <c r="BN97" s="14"/>
      <c r="BO97" s="15"/>
      <c r="BP97" s="31">
        <f t="shared" si="103"/>
        <v>0</v>
      </c>
      <c r="BQ97" s="337">
        <f t="shared" si="104"/>
        <v>0</v>
      </c>
      <c r="BR97" s="15"/>
      <c r="BS97" s="335">
        <f t="shared" si="109"/>
        <v>0</v>
      </c>
      <c r="BT97" s="14"/>
      <c r="BU97" s="15"/>
      <c r="BV97" s="31">
        <f t="shared" si="105"/>
        <v>0</v>
      </c>
      <c r="BW97" s="337">
        <f t="shared" si="106"/>
        <v>0</v>
      </c>
      <c r="BX97" s="15"/>
      <c r="BY97" s="335">
        <f t="shared" si="107"/>
        <v>0</v>
      </c>
    </row>
    <row r="98" spans="2:77" x14ac:dyDescent="0.25">
      <c r="B98">
        <v>93</v>
      </c>
      <c r="C98" s="33"/>
      <c r="D98" s="33"/>
      <c r="E98" s="33"/>
      <c r="F98" s="14"/>
      <c r="G98" s="15"/>
      <c r="H98" s="31">
        <f t="shared" si="87"/>
        <v>0</v>
      </c>
      <c r="I98" s="337">
        <f t="shared" si="88"/>
        <v>0</v>
      </c>
      <c r="J98" s="15"/>
      <c r="K98" s="335">
        <f t="shared" si="1"/>
        <v>0</v>
      </c>
      <c r="L98" s="14"/>
      <c r="M98" s="15"/>
      <c r="N98" s="31">
        <f t="shared" si="89"/>
        <v>0</v>
      </c>
      <c r="O98" s="337">
        <f t="shared" si="90"/>
        <v>0</v>
      </c>
      <c r="P98" s="15"/>
      <c r="Q98" s="335">
        <f t="shared" si="109"/>
        <v>0</v>
      </c>
      <c r="R98" s="14"/>
      <c r="S98" s="15"/>
      <c r="T98" s="31">
        <f t="shared" si="5"/>
        <v>0</v>
      </c>
      <c r="U98" s="337">
        <f t="shared" si="6"/>
        <v>0</v>
      </c>
      <c r="V98" s="15"/>
      <c r="W98" s="335">
        <f t="shared" si="82"/>
        <v>0</v>
      </c>
      <c r="X98" s="14"/>
      <c r="Y98" s="15"/>
      <c r="Z98" s="31">
        <f t="shared" si="93"/>
        <v>0</v>
      </c>
      <c r="AA98" s="337">
        <f t="shared" si="94"/>
        <v>0</v>
      </c>
      <c r="AB98" s="15"/>
      <c r="AC98" s="335">
        <f t="shared" si="95"/>
        <v>0</v>
      </c>
      <c r="AD98" s="14"/>
      <c r="AE98" s="15"/>
      <c r="AF98" s="31">
        <f t="shared" si="96"/>
        <v>0</v>
      </c>
      <c r="AG98" s="337">
        <f t="shared" si="97"/>
        <v>0</v>
      </c>
      <c r="AH98" s="15"/>
      <c r="AI98" s="335">
        <f t="shared" si="98"/>
        <v>0</v>
      </c>
      <c r="AJ98" s="14"/>
      <c r="AK98" s="15"/>
      <c r="AL98" s="31">
        <f t="shared" si="11"/>
        <v>0</v>
      </c>
      <c r="AM98" s="337">
        <f t="shared" si="12"/>
        <v>0</v>
      </c>
      <c r="AN98" s="15"/>
      <c r="AO98" s="335">
        <f t="shared" si="108"/>
        <v>0</v>
      </c>
      <c r="AP98" s="14"/>
      <c r="AQ98" s="15"/>
      <c r="AR98" s="31">
        <f t="shared" si="99"/>
        <v>0</v>
      </c>
      <c r="AS98" s="337">
        <f t="shared" si="100"/>
        <v>0</v>
      </c>
      <c r="AT98" s="15"/>
      <c r="AU98" s="335">
        <f t="shared" si="109"/>
        <v>0</v>
      </c>
      <c r="AV98" s="14"/>
      <c r="AW98" s="15"/>
      <c r="AX98" s="31">
        <f t="shared" si="15"/>
        <v>0</v>
      </c>
      <c r="AY98" s="337">
        <f t="shared" si="16"/>
        <v>0</v>
      </c>
      <c r="AZ98" s="15"/>
      <c r="BA98" s="335">
        <f t="shared" si="109"/>
        <v>0</v>
      </c>
      <c r="BB98" s="14"/>
      <c r="BC98" s="15"/>
      <c r="BD98" s="31">
        <f t="shared" si="101"/>
        <v>0</v>
      </c>
      <c r="BE98" s="337">
        <f t="shared" si="102"/>
        <v>0</v>
      </c>
      <c r="BF98" s="15"/>
      <c r="BG98" s="335">
        <f t="shared" si="109"/>
        <v>0</v>
      </c>
      <c r="BH98" s="14"/>
      <c r="BI98" s="15"/>
      <c r="BJ98" s="31">
        <f t="shared" si="85"/>
        <v>0</v>
      </c>
      <c r="BK98" s="337">
        <f t="shared" si="86"/>
        <v>0</v>
      </c>
      <c r="BL98" s="15"/>
      <c r="BM98" s="335">
        <f t="shared" si="109"/>
        <v>0</v>
      </c>
      <c r="BN98" s="14"/>
      <c r="BO98" s="15"/>
      <c r="BP98" s="31">
        <f t="shared" si="103"/>
        <v>0</v>
      </c>
      <c r="BQ98" s="337">
        <f t="shared" si="104"/>
        <v>0</v>
      </c>
      <c r="BR98" s="15"/>
      <c r="BS98" s="335">
        <f t="shared" si="109"/>
        <v>0</v>
      </c>
      <c r="BT98" s="14"/>
      <c r="BU98" s="15"/>
      <c r="BV98" s="31">
        <f t="shared" si="105"/>
        <v>0</v>
      </c>
      <c r="BW98" s="337">
        <f t="shared" si="106"/>
        <v>0</v>
      </c>
      <c r="BX98" s="15"/>
      <c r="BY98" s="335">
        <f t="shared" si="107"/>
        <v>0</v>
      </c>
    </row>
    <row r="99" spans="2:77" x14ac:dyDescent="0.25">
      <c r="B99">
        <v>94</v>
      </c>
      <c r="C99" s="33"/>
      <c r="D99" s="33"/>
      <c r="E99" s="33"/>
      <c r="F99" s="14"/>
      <c r="G99" s="15"/>
      <c r="H99" s="31">
        <f t="shared" si="87"/>
        <v>0</v>
      </c>
      <c r="I99" s="337">
        <f t="shared" si="88"/>
        <v>0</v>
      </c>
      <c r="J99" s="15"/>
      <c r="K99" s="335">
        <f t="shared" si="1"/>
        <v>0</v>
      </c>
      <c r="L99" s="14"/>
      <c r="M99" s="15"/>
      <c r="N99" s="31">
        <f t="shared" si="89"/>
        <v>0</v>
      </c>
      <c r="O99" s="337">
        <f t="shared" si="90"/>
        <v>0</v>
      </c>
      <c r="P99" s="15"/>
      <c r="Q99" s="335">
        <f t="shared" si="109"/>
        <v>0</v>
      </c>
      <c r="R99" s="14"/>
      <c r="S99" s="15"/>
      <c r="T99" s="31">
        <f t="shared" si="5"/>
        <v>0</v>
      </c>
      <c r="U99" s="337">
        <f t="shared" si="6"/>
        <v>0</v>
      </c>
      <c r="V99" s="15"/>
      <c r="W99" s="335">
        <f t="shared" si="82"/>
        <v>0</v>
      </c>
      <c r="X99" s="14"/>
      <c r="Y99" s="15"/>
      <c r="Z99" s="31">
        <f t="shared" si="93"/>
        <v>0</v>
      </c>
      <c r="AA99" s="337">
        <f t="shared" si="94"/>
        <v>0</v>
      </c>
      <c r="AB99" s="15"/>
      <c r="AC99" s="335">
        <f t="shared" si="95"/>
        <v>0</v>
      </c>
      <c r="AD99" s="14"/>
      <c r="AE99" s="15"/>
      <c r="AF99" s="31">
        <f t="shared" si="96"/>
        <v>0</v>
      </c>
      <c r="AG99" s="337">
        <f t="shared" si="97"/>
        <v>0</v>
      </c>
      <c r="AH99" s="15"/>
      <c r="AI99" s="335">
        <f t="shared" si="98"/>
        <v>0</v>
      </c>
      <c r="AJ99" s="14"/>
      <c r="AK99" s="15"/>
      <c r="AL99" s="31">
        <f t="shared" si="11"/>
        <v>0</v>
      </c>
      <c r="AM99" s="337">
        <f t="shared" si="12"/>
        <v>0</v>
      </c>
      <c r="AN99" s="15"/>
      <c r="AO99" s="335">
        <f t="shared" si="108"/>
        <v>0</v>
      </c>
      <c r="AP99" s="14"/>
      <c r="AQ99" s="15"/>
      <c r="AR99" s="31">
        <f t="shared" si="99"/>
        <v>0</v>
      </c>
      <c r="AS99" s="337">
        <f t="shared" si="100"/>
        <v>0</v>
      </c>
      <c r="AT99" s="15"/>
      <c r="AU99" s="335">
        <f t="shared" si="109"/>
        <v>0</v>
      </c>
      <c r="AV99" s="14"/>
      <c r="AW99" s="15"/>
      <c r="AX99" s="31">
        <f t="shared" si="15"/>
        <v>0</v>
      </c>
      <c r="AY99" s="337">
        <f t="shared" si="16"/>
        <v>0</v>
      </c>
      <c r="AZ99" s="15"/>
      <c r="BA99" s="335">
        <f t="shared" si="109"/>
        <v>0</v>
      </c>
      <c r="BB99" s="14"/>
      <c r="BC99" s="15"/>
      <c r="BD99" s="31">
        <f t="shared" si="101"/>
        <v>0</v>
      </c>
      <c r="BE99" s="337">
        <f t="shared" si="102"/>
        <v>0</v>
      </c>
      <c r="BF99" s="15"/>
      <c r="BG99" s="335">
        <f t="shared" si="109"/>
        <v>0</v>
      </c>
      <c r="BH99" s="14"/>
      <c r="BI99" s="15"/>
      <c r="BJ99" s="31">
        <f t="shared" si="85"/>
        <v>0</v>
      </c>
      <c r="BK99" s="337">
        <f t="shared" si="86"/>
        <v>0</v>
      </c>
      <c r="BL99" s="15"/>
      <c r="BM99" s="335">
        <f t="shared" si="109"/>
        <v>0</v>
      </c>
      <c r="BN99" s="14"/>
      <c r="BO99" s="15"/>
      <c r="BP99" s="31">
        <f t="shared" si="103"/>
        <v>0</v>
      </c>
      <c r="BQ99" s="337">
        <f t="shared" si="104"/>
        <v>0</v>
      </c>
      <c r="BR99" s="15"/>
      <c r="BS99" s="335">
        <f t="shared" si="109"/>
        <v>0</v>
      </c>
      <c r="BT99" s="14"/>
      <c r="BU99" s="15"/>
      <c r="BV99" s="31">
        <f t="shared" si="105"/>
        <v>0</v>
      </c>
      <c r="BW99" s="337">
        <f t="shared" si="106"/>
        <v>0</v>
      </c>
      <c r="BX99" s="15"/>
      <c r="BY99" s="335">
        <f t="shared" si="107"/>
        <v>0</v>
      </c>
    </row>
    <row r="100" spans="2:77" x14ac:dyDescent="0.25">
      <c r="B100">
        <v>95</v>
      </c>
      <c r="C100" s="33"/>
      <c r="D100" s="33"/>
      <c r="E100" s="33"/>
      <c r="F100" s="14"/>
      <c r="G100" s="15"/>
      <c r="H100" s="31">
        <f t="shared" si="87"/>
        <v>0</v>
      </c>
      <c r="I100" s="337">
        <f t="shared" si="88"/>
        <v>0</v>
      </c>
      <c r="J100" s="15"/>
      <c r="K100" s="335">
        <f t="shared" si="1"/>
        <v>0</v>
      </c>
      <c r="L100" s="14"/>
      <c r="M100" s="15"/>
      <c r="N100" s="31">
        <f t="shared" si="89"/>
        <v>0</v>
      </c>
      <c r="O100" s="337">
        <f t="shared" si="90"/>
        <v>0</v>
      </c>
      <c r="P100" s="15"/>
      <c r="Q100" s="335">
        <f t="shared" si="109"/>
        <v>0</v>
      </c>
      <c r="R100" s="14"/>
      <c r="S100" s="15"/>
      <c r="T100" s="31">
        <f t="shared" si="5"/>
        <v>0</v>
      </c>
      <c r="U100" s="337">
        <f t="shared" si="6"/>
        <v>0</v>
      </c>
      <c r="V100" s="15"/>
      <c r="W100" s="335">
        <f t="shared" ref="W100:W101" si="110">V100*$K$2</f>
        <v>0</v>
      </c>
      <c r="X100" s="14"/>
      <c r="Y100" s="15"/>
      <c r="Z100" s="31">
        <f t="shared" si="93"/>
        <v>0</v>
      </c>
      <c r="AA100" s="337">
        <f t="shared" si="94"/>
        <v>0</v>
      </c>
      <c r="AB100" s="15"/>
      <c r="AC100" s="335">
        <f t="shared" si="95"/>
        <v>0</v>
      </c>
      <c r="AD100" s="14"/>
      <c r="AE100" s="15"/>
      <c r="AF100" s="31">
        <f t="shared" si="96"/>
        <v>0</v>
      </c>
      <c r="AG100" s="337">
        <f t="shared" si="97"/>
        <v>0</v>
      </c>
      <c r="AH100" s="15"/>
      <c r="AI100" s="335">
        <f t="shared" si="98"/>
        <v>0</v>
      </c>
      <c r="AJ100" s="14"/>
      <c r="AK100" s="15"/>
      <c r="AL100" s="31">
        <f t="shared" si="11"/>
        <v>0</v>
      </c>
      <c r="AM100" s="337">
        <f t="shared" si="12"/>
        <v>0</v>
      </c>
      <c r="AN100" s="15"/>
      <c r="AO100" s="335">
        <f t="shared" si="108"/>
        <v>0</v>
      </c>
      <c r="AP100" s="14"/>
      <c r="AQ100" s="15"/>
      <c r="AR100" s="31">
        <f t="shared" si="99"/>
        <v>0</v>
      </c>
      <c r="AS100" s="337">
        <f t="shared" si="100"/>
        <v>0</v>
      </c>
      <c r="AT100" s="15"/>
      <c r="AU100" s="335">
        <f t="shared" si="109"/>
        <v>0</v>
      </c>
      <c r="AV100" s="14"/>
      <c r="AW100" s="15"/>
      <c r="AX100" s="31">
        <f t="shared" si="15"/>
        <v>0</v>
      </c>
      <c r="AY100" s="337">
        <f t="shared" si="16"/>
        <v>0</v>
      </c>
      <c r="AZ100" s="15"/>
      <c r="BA100" s="335">
        <f t="shared" si="109"/>
        <v>0</v>
      </c>
      <c r="BB100" s="14"/>
      <c r="BC100" s="15"/>
      <c r="BD100" s="31">
        <f t="shared" si="101"/>
        <v>0</v>
      </c>
      <c r="BE100" s="337">
        <f t="shared" si="102"/>
        <v>0</v>
      </c>
      <c r="BF100" s="15"/>
      <c r="BG100" s="335">
        <f t="shared" si="109"/>
        <v>0</v>
      </c>
      <c r="BH100" s="14"/>
      <c r="BI100" s="15"/>
      <c r="BJ100" s="31">
        <f t="shared" si="85"/>
        <v>0</v>
      </c>
      <c r="BK100" s="337">
        <f t="shared" si="86"/>
        <v>0</v>
      </c>
      <c r="BL100" s="15"/>
      <c r="BM100" s="335">
        <f t="shared" si="109"/>
        <v>0</v>
      </c>
      <c r="BN100" s="14"/>
      <c r="BO100" s="15"/>
      <c r="BP100" s="31">
        <f t="shared" si="103"/>
        <v>0</v>
      </c>
      <c r="BQ100" s="337">
        <f t="shared" si="104"/>
        <v>0</v>
      </c>
      <c r="BR100" s="15"/>
      <c r="BS100" s="335">
        <f t="shared" si="109"/>
        <v>0</v>
      </c>
      <c r="BT100" s="14"/>
      <c r="BU100" s="15"/>
      <c r="BV100" s="31">
        <f t="shared" si="105"/>
        <v>0</v>
      </c>
      <c r="BW100" s="337">
        <f t="shared" si="106"/>
        <v>0</v>
      </c>
      <c r="BX100" s="15"/>
      <c r="BY100" s="335">
        <f t="shared" si="107"/>
        <v>0</v>
      </c>
    </row>
    <row r="101" spans="2:77" x14ac:dyDescent="0.25">
      <c r="B101">
        <v>96</v>
      </c>
      <c r="C101" s="33"/>
      <c r="D101" s="33"/>
      <c r="E101" s="33"/>
      <c r="F101" s="14"/>
      <c r="G101" s="15"/>
      <c r="H101" s="31">
        <f t="shared" ref="H101:H112" si="111">IF($E101=5,5%*F101,IF($E101=10,10%*F101,IF($E101=15,15%*F101,0)))</f>
        <v>0</v>
      </c>
      <c r="I101" s="337">
        <f t="shared" si="0"/>
        <v>0</v>
      </c>
      <c r="J101" s="15"/>
      <c r="K101" s="335">
        <f t="shared" si="1"/>
        <v>0</v>
      </c>
      <c r="L101" s="14"/>
      <c r="M101" s="15"/>
      <c r="N101" s="31">
        <f t="shared" si="89"/>
        <v>0</v>
      </c>
      <c r="O101" s="337">
        <f t="shared" si="90"/>
        <v>0</v>
      </c>
      <c r="P101" s="15"/>
      <c r="Q101" s="335">
        <f t="shared" si="109"/>
        <v>0</v>
      </c>
      <c r="R101" s="14"/>
      <c r="S101" s="15"/>
      <c r="T101" s="31">
        <f t="shared" si="5"/>
        <v>0</v>
      </c>
      <c r="U101" s="337">
        <f t="shared" si="6"/>
        <v>0</v>
      </c>
      <c r="V101" s="15"/>
      <c r="W101" s="335">
        <f t="shared" si="110"/>
        <v>0</v>
      </c>
      <c r="X101" s="14"/>
      <c r="Y101" s="15"/>
      <c r="Z101" s="31">
        <f t="shared" si="93"/>
        <v>0</v>
      </c>
      <c r="AA101" s="337">
        <f t="shared" si="94"/>
        <v>0</v>
      </c>
      <c r="AB101" s="15"/>
      <c r="AC101" s="335">
        <f t="shared" si="95"/>
        <v>0</v>
      </c>
      <c r="AD101" s="14"/>
      <c r="AE101" s="15"/>
      <c r="AF101" s="31">
        <f t="shared" si="96"/>
        <v>0</v>
      </c>
      <c r="AG101" s="337">
        <f t="shared" si="97"/>
        <v>0</v>
      </c>
      <c r="AH101" s="15"/>
      <c r="AI101" s="335">
        <f t="shared" si="98"/>
        <v>0</v>
      </c>
      <c r="AJ101" s="14"/>
      <c r="AK101" s="15"/>
      <c r="AL101" s="31">
        <f t="shared" si="11"/>
        <v>0</v>
      </c>
      <c r="AM101" s="337">
        <f t="shared" si="12"/>
        <v>0</v>
      </c>
      <c r="AN101" s="15"/>
      <c r="AO101" s="335">
        <f t="shared" si="108"/>
        <v>0</v>
      </c>
      <c r="AP101" s="14"/>
      <c r="AQ101" s="15"/>
      <c r="AR101" s="31">
        <f t="shared" si="99"/>
        <v>0</v>
      </c>
      <c r="AS101" s="337">
        <f t="shared" si="100"/>
        <v>0</v>
      </c>
      <c r="AT101" s="15"/>
      <c r="AU101" s="335">
        <f t="shared" si="109"/>
        <v>0</v>
      </c>
      <c r="AV101" s="14"/>
      <c r="AW101" s="15"/>
      <c r="AX101" s="31">
        <f t="shared" si="15"/>
        <v>0</v>
      </c>
      <c r="AY101" s="337">
        <f t="shared" si="16"/>
        <v>0</v>
      </c>
      <c r="AZ101" s="15"/>
      <c r="BA101" s="335">
        <f t="shared" si="109"/>
        <v>0</v>
      </c>
      <c r="BB101" s="14"/>
      <c r="BC101" s="15"/>
      <c r="BD101" s="31">
        <f t="shared" si="101"/>
        <v>0</v>
      </c>
      <c r="BE101" s="337">
        <f t="shared" si="102"/>
        <v>0</v>
      </c>
      <c r="BF101" s="15"/>
      <c r="BG101" s="335">
        <f t="shared" si="109"/>
        <v>0</v>
      </c>
      <c r="BH101" s="14"/>
      <c r="BI101" s="15"/>
      <c r="BJ101" s="31">
        <f t="shared" si="85"/>
        <v>0</v>
      </c>
      <c r="BK101" s="337">
        <f t="shared" si="86"/>
        <v>0</v>
      </c>
      <c r="BL101" s="15"/>
      <c r="BM101" s="335">
        <f t="shared" si="109"/>
        <v>0</v>
      </c>
      <c r="BN101" s="14"/>
      <c r="BO101" s="15"/>
      <c r="BP101" s="31">
        <f t="shared" si="103"/>
        <v>0</v>
      </c>
      <c r="BQ101" s="337">
        <f t="shared" si="104"/>
        <v>0</v>
      </c>
      <c r="BR101" s="15"/>
      <c r="BS101" s="335">
        <f t="shared" si="109"/>
        <v>0</v>
      </c>
      <c r="BT101" s="14"/>
      <c r="BU101" s="15"/>
      <c r="BV101" s="31">
        <f t="shared" si="105"/>
        <v>0</v>
      </c>
      <c r="BW101" s="337">
        <f t="shared" si="106"/>
        <v>0</v>
      </c>
      <c r="BX101" s="15"/>
      <c r="BY101" s="335">
        <f t="shared" si="107"/>
        <v>0</v>
      </c>
    </row>
    <row r="102" spans="2:77" x14ac:dyDescent="0.25">
      <c r="B102">
        <v>97</v>
      </c>
      <c r="C102" s="33"/>
      <c r="D102" s="33"/>
      <c r="E102" s="33"/>
      <c r="F102" s="14"/>
      <c r="G102" s="15"/>
      <c r="H102" s="31">
        <f t="shared" si="111"/>
        <v>0</v>
      </c>
      <c r="I102" s="337">
        <f t="shared" si="0"/>
        <v>0</v>
      </c>
      <c r="J102" s="15"/>
      <c r="K102" s="335">
        <f t="shared" si="1"/>
        <v>0</v>
      </c>
      <c r="L102" s="14"/>
      <c r="M102" s="15"/>
      <c r="N102" s="31">
        <f t="shared" si="89"/>
        <v>0</v>
      </c>
      <c r="O102" s="337">
        <f t="shared" si="90"/>
        <v>0</v>
      </c>
      <c r="P102" s="15"/>
      <c r="Q102" s="335">
        <f t="shared" si="109"/>
        <v>0</v>
      </c>
      <c r="R102" s="14"/>
      <c r="S102" s="15"/>
      <c r="T102" s="31">
        <f t="shared" si="5"/>
        <v>0</v>
      </c>
      <c r="U102" s="337">
        <f t="shared" si="6"/>
        <v>0</v>
      </c>
      <c r="V102" s="15"/>
      <c r="W102" s="335">
        <f t="shared" si="109"/>
        <v>0</v>
      </c>
      <c r="X102" s="14"/>
      <c r="Y102" s="15"/>
      <c r="Z102" s="31">
        <f t="shared" si="93"/>
        <v>0</v>
      </c>
      <c r="AA102" s="337">
        <f t="shared" si="94"/>
        <v>0</v>
      </c>
      <c r="AB102" s="15"/>
      <c r="AC102" s="335">
        <f t="shared" si="95"/>
        <v>0</v>
      </c>
      <c r="AD102" s="14"/>
      <c r="AE102" s="15"/>
      <c r="AF102" s="31">
        <f t="shared" si="96"/>
        <v>0</v>
      </c>
      <c r="AG102" s="337">
        <f t="shared" si="97"/>
        <v>0</v>
      </c>
      <c r="AH102" s="15"/>
      <c r="AI102" s="335">
        <f t="shared" si="98"/>
        <v>0</v>
      </c>
      <c r="AJ102" s="14"/>
      <c r="AK102" s="15"/>
      <c r="AL102" s="31">
        <f t="shared" si="11"/>
        <v>0</v>
      </c>
      <c r="AM102" s="337">
        <f t="shared" si="12"/>
        <v>0</v>
      </c>
      <c r="AN102" s="15"/>
      <c r="AO102" s="335">
        <f t="shared" si="108"/>
        <v>0</v>
      </c>
      <c r="AP102" s="14"/>
      <c r="AQ102" s="15"/>
      <c r="AR102" s="31">
        <f t="shared" si="99"/>
        <v>0</v>
      </c>
      <c r="AS102" s="337">
        <f t="shared" si="100"/>
        <v>0</v>
      </c>
      <c r="AT102" s="15"/>
      <c r="AU102" s="335">
        <f t="shared" si="109"/>
        <v>0</v>
      </c>
      <c r="AV102" s="14"/>
      <c r="AW102" s="15"/>
      <c r="AX102" s="31">
        <f t="shared" si="15"/>
        <v>0</v>
      </c>
      <c r="AY102" s="337">
        <f t="shared" si="16"/>
        <v>0</v>
      </c>
      <c r="AZ102" s="15"/>
      <c r="BA102" s="335">
        <f t="shared" si="109"/>
        <v>0</v>
      </c>
      <c r="BB102" s="14"/>
      <c r="BC102" s="15"/>
      <c r="BD102" s="31">
        <f t="shared" si="101"/>
        <v>0</v>
      </c>
      <c r="BE102" s="337">
        <f t="shared" si="102"/>
        <v>0</v>
      </c>
      <c r="BF102" s="15"/>
      <c r="BG102" s="335">
        <f t="shared" si="109"/>
        <v>0</v>
      </c>
      <c r="BH102" s="14"/>
      <c r="BI102" s="15"/>
      <c r="BJ102" s="31">
        <f t="shared" si="85"/>
        <v>0</v>
      </c>
      <c r="BK102" s="337">
        <f t="shared" si="86"/>
        <v>0</v>
      </c>
      <c r="BL102" s="15"/>
      <c r="BM102" s="335">
        <f t="shared" si="109"/>
        <v>0</v>
      </c>
      <c r="BN102" s="14"/>
      <c r="BO102" s="15"/>
      <c r="BP102" s="31">
        <f t="shared" si="103"/>
        <v>0</v>
      </c>
      <c r="BQ102" s="337">
        <f t="shared" si="104"/>
        <v>0</v>
      </c>
      <c r="BR102" s="15"/>
      <c r="BS102" s="335">
        <f t="shared" si="109"/>
        <v>0</v>
      </c>
      <c r="BT102" s="14"/>
      <c r="BU102" s="15"/>
      <c r="BV102" s="31">
        <f t="shared" si="105"/>
        <v>0</v>
      </c>
      <c r="BW102" s="337">
        <f t="shared" si="106"/>
        <v>0</v>
      </c>
      <c r="BX102" s="15"/>
      <c r="BY102" s="335">
        <f t="shared" si="107"/>
        <v>0</v>
      </c>
    </row>
    <row r="103" spans="2:77" x14ac:dyDescent="0.25">
      <c r="B103">
        <v>98</v>
      </c>
      <c r="C103" s="33"/>
      <c r="D103" s="33"/>
      <c r="E103" s="33"/>
      <c r="F103" s="14"/>
      <c r="G103" s="15"/>
      <c r="H103" s="31">
        <f t="shared" si="111"/>
        <v>0</v>
      </c>
      <c r="I103" s="337">
        <f t="shared" si="0"/>
        <v>0</v>
      </c>
      <c r="J103" s="15"/>
      <c r="K103" s="335">
        <f t="shared" si="1"/>
        <v>0</v>
      </c>
      <c r="L103" s="14"/>
      <c r="M103" s="15"/>
      <c r="N103" s="31">
        <f t="shared" si="89"/>
        <v>0</v>
      </c>
      <c r="O103" s="337">
        <f t="shared" si="90"/>
        <v>0</v>
      </c>
      <c r="P103" s="15"/>
      <c r="Q103" s="335">
        <f t="shared" si="109"/>
        <v>0</v>
      </c>
      <c r="R103" s="14"/>
      <c r="S103" s="15"/>
      <c r="T103" s="31">
        <f t="shared" si="5"/>
        <v>0</v>
      </c>
      <c r="U103" s="337">
        <f t="shared" si="6"/>
        <v>0</v>
      </c>
      <c r="V103" s="15"/>
      <c r="W103" s="335">
        <f t="shared" si="109"/>
        <v>0</v>
      </c>
      <c r="X103" s="14"/>
      <c r="Y103" s="15"/>
      <c r="Z103" s="31">
        <f t="shared" si="93"/>
        <v>0</v>
      </c>
      <c r="AA103" s="337">
        <f t="shared" si="94"/>
        <v>0</v>
      </c>
      <c r="AB103" s="15"/>
      <c r="AC103" s="335">
        <f t="shared" si="95"/>
        <v>0</v>
      </c>
      <c r="AD103" s="14"/>
      <c r="AE103" s="15"/>
      <c r="AF103" s="31">
        <f t="shared" si="96"/>
        <v>0</v>
      </c>
      <c r="AG103" s="337">
        <f t="shared" si="97"/>
        <v>0</v>
      </c>
      <c r="AH103" s="15"/>
      <c r="AI103" s="335">
        <f t="shared" si="98"/>
        <v>0</v>
      </c>
      <c r="AJ103" s="14"/>
      <c r="AK103" s="15"/>
      <c r="AL103" s="31">
        <f t="shared" si="11"/>
        <v>0</v>
      </c>
      <c r="AM103" s="337">
        <f t="shared" si="12"/>
        <v>0</v>
      </c>
      <c r="AN103" s="15"/>
      <c r="AO103" s="335">
        <f t="shared" si="109"/>
        <v>0</v>
      </c>
      <c r="AP103" s="14"/>
      <c r="AQ103" s="15"/>
      <c r="AR103" s="31">
        <f t="shared" si="99"/>
        <v>0</v>
      </c>
      <c r="AS103" s="337">
        <f t="shared" si="100"/>
        <v>0</v>
      </c>
      <c r="AT103" s="15"/>
      <c r="AU103" s="335">
        <f t="shared" si="109"/>
        <v>0</v>
      </c>
      <c r="AV103" s="14"/>
      <c r="AW103" s="15"/>
      <c r="AX103" s="31">
        <f t="shared" si="15"/>
        <v>0</v>
      </c>
      <c r="AY103" s="337">
        <f t="shared" si="16"/>
        <v>0</v>
      </c>
      <c r="AZ103" s="15"/>
      <c r="BA103" s="335">
        <f t="shared" si="109"/>
        <v>0</v>
      </c>
      <c r="BB103" s="14"/>
      <c r="BC103" s="15"/>
      <c r="BD103" s="31">
        <f t="shared" si="101"/>
        <v>0</v>
      </c>
      <c r="BE103" s="337">
        <f t="shared" si="102"/>
        <v>0</v>
      </c>
      <c r="BF103" s="15"/>
      <c r="BG103" s="335">
        <f t="shared" si="109"/>
        <v>0</v>
      </c>
      <c r="BH103" s="14"/>
      <c r="BI103" s="15"/>
      <c r="BJ103" s="31">
        <f t="shared" si="85"/>
        <v>0</v>
      </c>
      <c r="BK103" s="337">
        <f t="shared" si="86"/>
        <v>0</v>
      </c>
      <c r="BL103" s="15"/>
      <c r="BM103" s="335">
        <f t="shared" si="109"/>
        <v>0</v>
      </c>
      <c r="BN103" s="14"/>
      <c r="BO103" s="15"/>
      <c r="BP103" s="31">
        <f t="shared" si="103"/>
        <v>0</v>
      </c>
      <c r="BQ103" s="337">
        <f t="shared" si="104"/>
        <v>0</v>
      </c>
      <c r="BR103" s="15"/>
      <c r="BS103" s="335">
        <f t="shared" si="109"/>
        <v>0</v>
      </c>
      <c r="BT103" s="14"/>
      <c r="BU103" s="15"/>
      <c r="BV103" s="31">
        <f t="shared" si="105"/>
        <v>0</v>
      </c>
      <c r="BW103" s="337">
        <f t="shared" si="106"/>
        <v>0</v>
      </c>
      <c r="BX103" s="15"/>
      <c r="BY103" s="335">
        <f t="shared" si="107"/>
        <v>0</v>
      </c>
    </row>
    <row r="104" spans="2:77" x14ac:dyDescent="0.25">
      <c r="B104">
        <v>99</v>
      </c>
      <c r="C104" s="33"/>
      <c r="D104" s="33"/>
      <c r="E104" s="33"/>
      <c r="F104" s="14"/>
      <c r="G104" s="15"/>
      <c r="H104" s="31">
        <f t="shared" si="111"/>
        <v>0</v>
      </c>
      <c r="I104" s="337">
        <f t="shared" si="0"/>
        <v>0</v>
      </c>
      <c r="J104" s="15"/>
      <c r="K104" s="335">
        <f t="shared" si="1"/>
        <v>0</v>
      </c>
      <c r="L104" s="14"/>
      <c r="M104" s="15"/>
      <c r="N104" s="31">
        <f t="shared" si="89"/>
        <v>0</v>
      </c>
      <c r="O104" s="337">
        <f t="shared" si="90"/>
        <v>0</v>
      </c>
      <c r="P104" s="15"/>
      <c r="Q104" s="335">
        <f t="shared" ref="Q104:BY112" si="112">P104*$K$2</f>
        <v>0</v>
      </c>
      <c r="R104" s="14"/>
      <c r="S104" s="15"/>
      <c r="T104" s="31">
        <f t="shared" si="5"/>
        <v>0</v>
      </c>
      <c r="U104" s="337">
        <f t="shared" si="6"/>
        <v>0</v>
      </c>
      <c r="V104" s="15"/>
      <c r="W104" s="335">
        <f t="shared" si="112"/>
        <v>0</v>
      </c>
      <c r="X104" s="14"/>
      <c r="Y104" s="15"/>
      <c r="Z104" s="31">
        <f t="shared" si="93"/>
        <v>0</v>
      </c>
      <c r="AA104" s="337">
        <f t="shared" si="94"/>
        <v>0</v>
      </c>
      <c r="AB104" s="15"/>
      <c r="AC104" s="335">
        <f t="shared" si="95"/>
        <v>0</v>
      </c>
      <c r="AD104" s="14"/>
      <c r="AE104" s="15"/>
      <c r="AF104" s="31">
        <f t="shared" si="96"/>
        <v>0</v>
      </c>
      <c r="AG104" s="337">
        <f t="shared" si="97"/>
        <v>0</v>
      </c>
      <c r="AH104" s="15"/>
      <c r="AI104" s="335">
        <f t="shared" si="98"/>
        <v>0</v>
      </c>
      <c r="AJ104" s="14"/>
      <c r="AK104" s="15"/>
      <c r="AL104" s="31">
        <f t="shared" si="11"/>
        <v>0</v>
      </c>
      <c r="AM104" s="337">
        <f t="shared" si="12"/>
        <v>0</v>
      </c>
      <c r="AN104" s="15"/>
      <c r="AO104" s="335">
        <f t="shared" si="112"/>
        <v>0</v>
      </c>
      <c r="AP104" s="14"/>
      <c r="AQ104" s="15"/>
      <c r="AR104" s="31">
        <f t="shared" si="99"/>
        <v>0</v>
      </c>
      <c r="AS104" s="337">
        <f t="shared" si="100"/>
        <v>0</v>
      </c>
      <c r="AT104" s="15"/>
      <c r="AU104" s="335">
        <f t="shared" si="112"/>
        <v>0</v>
      </c>
      <c r="AV104" s="14"/>
      <c r="AW104" s="15"/>
      <c r="AX104" s="31">
        <f t="shared" si="15"/>
        <v>0</v>
      </c>
      <c r="AY104" s="337">
        <f t="shared" si="16"/>
        <v>0</v>
      </c>
      <c r="AZ104" s="15"/>
      <c r="BA104" s="335">
        <f t="shared" si="112"/>
        <v>0</v>
      </c>
      <c r="BB104" s="14"/>
      <c r="BC104" s="15"/>
      <c r="BD104" s="31">
        <f t="shared" si="101"/>
        <v>0</v>
      </c>
      <c r="BE104" s="337">
        <f t="shared" si="102"/>
        <v>0</v>
      </c>
      <c r="BF104" s="15"/>
      <c r="BG104" s="335">
        <f t="shared" si="112"/>
        <v>0</v>
      </c>
      <c r="BH104" s="14"/>
      <c r="BI104" s="15"/>
      <c r="BJ104" s="31">
        <f t="shared" si="85"/>
        <v>0</v>
      </c>
      <c r="BK104" s="337">
        <f t="shared" si="86"/>
        <v>0</v>
      </c>
      <c r="BL104" s="15"/>
      <c r="BM104" s="335">
        <f t="shared" si="112"/>
        <v>0</v>
      </c>
      <c r="BN104" s="14"/>
      <c r="BO104" s="15"/>
      <c r="BP104" s="31">
        <f t="shared" si="103"/>
        <v>0</v>
      </c>
      <c r="BQ104" s="337">
        <f t="shared" si="104"/>
        <v>0</v>
      </c>
      <c r="BR104" s="15"/>
      <c r="BS104" s="335">
        <f t="shared" si="112"/>
        <v>0</v>
      </c>
      <c r="BT104" s="14"/>
      <c r="BU104" s="15"/>
      <c r="BV104" s="31">
        <f t="shared" si="105"/>
        <v>0</v>
      </c>
      <c r="BW104" s="337">
        <f t="shared" si="106"/>
        <v>0</v>
      </c>
      <c r="BX104" s="15"/>
      <c r="BY104" s="335">
        <f t="shared" si="107"/>
        <v>0</v>
      </c>
    </row>
    <row r="105" spans="2:77" x14ac:dyDescent="0.25">
      <c r="B105">
        <v>100</v>
      </c>
      <c r="C105" s="33"/>
      <c r="D105" s="33"/>
      <c r="E105" s="33"/>
      <c r="F105" s="14"/>
      <c r="G105" s="15"/>
      <c r="H105" s="31">
        <f t="shared" si="111"/>
        <v>0</v>
      </c>
      <c r="I105" s="337">
        <f t="shared" si="0"/>
        <v>0</v>
      </c>
      <c r="J105" s="15"/>
      <c r="K105" s="335">
        <f t="shared" si="1"/>
        <v>0</v>
      </c>
      <c r="L105" s="14"/>
      <c r="M105" s="15"/>
      <c r="N105" s="31">
        <f t="shared" si="89"/>
        <v>0</v>
      </c>
      <c r="O105" s="337">
        <f t="shared" si="90"/>
        <v>0</v>
      </c>
      <c r="P105" s="15"/>
      <c r="Q105" s="335">
        <f t="shared" si="112"/>
        <v>0</v>
      </c>
      <c r="R105" s="14"/>
      <c r="S105" s="15"/>
      <c r="T105" s="31">
        <f t="shared" si="5"/>
        <v>0</v>
      </c>
      <c r="U105" s="337">
        <f t="shared" si="6"/>
        <v>0</v>
      </c>
      <c r="V105" s="15"/>
      <c r="W105" s="335">
        <f t="shared" si="112"/>
        <v>0</v>
      </c>
      <c r="X105" s="14"/>
      <c r="Y105" s="15"/>
      <c r="Z105" s="31">
        <f t="shared" si="93"/>
        <v>0</v>
      </c>
      <c r="AA105" s="337">
        <f t="shared" si="94"/>
        <v>0</v>
      </c>
      <c r="AB105" s="15"/>
      <c r="AC105" s="335">
        <f t="shared" si="95"/>
        <v>0</v>
      </c>
      <c r="AD105" s="14"/>
      <c r="AE105" s="15"/>
      <c r="AF105" s="31">
        <f t="shared" si="96"/>
        <v>0</v>
      </c>
      <c r="AG105" s="337">
        <f t="shared" si="97"/>
        <v>0</v>
      </c>
      <c r="AH105" s="15"/>
      <c r="AI105" s="335">
        <f t="shared" si="112"/>
        <v>0</v>
      </c>
      <c r="AJ105" s="14"/>
      <c r="AK105" s="15"/>
      <c r="AL105" s="31">
        <f t="shared" si="11"/>
        <v>0</v>
      </c>
      <c r="AM105" s="337">
        <f t="shared" si="12"/>
        <v>0</v>
      </c>
      <c r="AN105" s="15"/>
      <c r="AO105" s="335">
        <f t="shared" si="112"/>
        <v>0</v>
      </c>
      <c r="AP105" s="14"/>
      <c r="AQ105" s="15"/>
      <c r="AR105" s="31">
        <f t="shared" si="99"/>
        <v>0</v>
      </c>
      <c r="AS105" s="337">
        <f t="shared" si="100"/>
        <v>0</v>
      </c>
      <c r="AT105" s="15"/>
      <c r="AU105" s="335">
        <f t="shared" si="112"/>
        <v>0</v>
      </c>
      <c r="AV105" s="14"/>
      <c r="AW105" s="15"/>
      <c r="AX105" s="31">
        <f t="shared" si="15"/>
        <v>0</v>
      </c>
      <c r="AY105" s="337">
        <f t="shared" si="16"/>
        <v>0</v>
      </c>
      <c r="AZ105" s="15"/>
      <c r="BA105" s="335">
        <f t="shared" si="112"/>
        <v>0</v>
      </c>
      <c r="BB105" s="14"/>
      <c r="BC105" s="15"/>
      <c r="BD105" s="31">
        <f t="shared" si="101"/>
        <v>0</v>
      </c>
      <c r="BE105" s="337">
        <f t="shared" si="102"/>
        <v>0</v>
      </c>
      <c r="BF105" s="15"/>
      <c r="BG105" s="335">
        <f t="shared" si="112"/>
        <v>0</v>
      </c>
      <c r="BH105" s="14"/>
      <c r="BI105" s="15"/>
      <c r="BJ105" s="31">
        <f t="shared" si="19"/>
        <v>0</v>
      </c>
      <c r="BK105" s="337">
        <f t="shared" si="20"/>
        <v>0</v>
      </c>
      <c r="BL105" s="15"/>
      <c r="BM105" s="335">
        <f t="shared" si="112"/>
        <v>0</v>
      </c>
      <c r="BN105" s="14"/>
      <c r="BO105" s="15"/>
      <c r="BP105" s="31">
        <f t="shared" si="103"/>
        <v>0</v>
      </c>
      <c r="BQ105" s="337">
        <f t="shared" si="104"/>
        <v>0</v>
      </c>
      <c r="BR105" s="15"/>
      <c r="BS105" s="335">
        <f t="shared" si="112"/>
        <v>0</v>
      </c>
      <c r="BT105" s="14"/>
      <c r="BU105" s="15"/>
      <c r="BV105" s="31">
        <f t="shared" si="23"/>
        <v>0</v>
      </c>
      <c r="BW105" s="337">
        <f t="shared" si="24"/>
        <v>0</v>
      </c>
      <c r="BX105" s="15"/>
      <c r="BY105" s="335">
        <f t="shared" si="112"/>
        <v>0</v>
      </c>
    </row>
    <row r="106" spans="2:77" x14ac:dyDescent="0.25">
      <c r="B106">
        <v>101</v>
      </c>
      <c r="C106" s="33"/>
      <c r="D106" s="33"/>
      <c r="E106" s="33"/>
      <c r="F106" s="14"/>
      <c r="G106" s="15"/>
      <c r="H106" s="31">
        <f t="shared" si="111"/>
        <v>0</v>
      </c>
      <c r="I106" s="337">
        <f t="shared" si="0"/>
        <v>0</v>
      </c>
      <c r="J106" s="15"/>
      <c r="K106" s="335">
        <f t="shared" si="1"/>
        <v>0</v>
      </c>
      <c r="L106" s="14"/>
      <c r="M106" s="15"/>
      <c r="N106" s="31">
        <f t="shared" si="89"/>
        <v>0</v>
      </c>
      <c r="O106" s="337">
        <f t="shared" si="90"/>
        <v>0</v>
      </c>
      <c r="P106" s="15"/>
      <c r="Q106" s="335">
        <f t="shared" si="112"/>
        <v>0</v>
      </c>
      <c r="R106" s="14"/>
      <c r="S106" s="15"/>
      <c r="T106" s="31">
        <f t="shared" si="5"/>
        <v>0</v>
      </c>
      <c r="U106" s="337">
        <f t="shared" si="6"/>
        <v>0</v>
      </c>
      <c r="V106" s="15"/>
      <c r="W106" s="335">
        <f t="shared" si="112"/>
        <v>0</v>
      </c>
      <c r="X106" s="14"/>
      <c r="Y106" s="15"/>
      <c r="Z106" s="31">
        <f t="shared" si="93"/>
        <v>0</v>
      </c>
      <c r="AA106" s="337">
        <f t="shared" si="94"/>
        <v>0</v>
      </c>
      <c r="AB106" s="15"/>
      <c r="AC106" s="335">
        <f t="shared" si="95"/>
        <v>0</v>
      </c>
      <c r="AD106" s="14"/>
      <c r="AE106" s="15"/>
      <c r="AF106" s="31">
        <f t="shared" si="96"/>
        <v>0</v>
      </c>
      <c r="AG106" s="337">
        <f t="shared" si="97"/>
        <v>0</v>
      </c>
      <c r="AH106" s="15"/>
      <c r="AI106" s="335">
        <f t="shared" si="112"/>
        <v>0</v>
      </c>
      <c r="AJ106" s="14"/>
      <c r="AK106" s="15"/>
      <c r="AL106" s="31">
        <f t="shared" si="11"/>
        <v>0</v>
      </c>
      <c r="AM106" s="337">
        <f t="shared" si="12"/>
        <v>0</v>
      </c>
      <c r="AN106" s="15"/>
      <c r="AO106" s="335">
        <f t="shared" si="112"/>
        <v>0</v>
      </c>
      <c r="AP106" s="14"/>
      <c r="AQ106" s="15"/>
      <c r="AR106" s="31">
        <f t="shared" si="99"/>
        <v>0</v>
      </c>
      <c r="AS106" s="337">
        <f t="shared" si="100"/>
        <v>0</v>
      </c>
      <c r="AT106" s="15"/>
      <c r="AU106" s="335">
        <f t="shared" si="112"/>
        <v>0</v>
      </c>
      <c r="AV106" s="14"/>
      <c r="AW106" s="15"/>
      <c r="AX106" s="31">
        <f t="shared" si="15"/>
        <v>0</v>
      </c>
      <c r="AY106" s="337">
        <f t="shared" si="16"/>
        <v>0</v>
      </c>
      <c r="AZ106" s="15"/>
      <c r="BA106" s="335">
        <f t="shared" si="112"/>
        <v>0</v>
      </c>
      <c r="BB106" s="14"/>
      <c r="BC106" s="15"/>
      <c r="BD106" s="31">
        <f t="shared" si="101"/>
        <v>0</v>
      </c>
      <c r="BE106" s="337">
        <f t="shared" si="102"/>
        <v>0</v>
      </c>
      <c r="BF106" s="15"/>
      <c r="BG106" s="335">
        <f t="shared" si="112"/>
        <v>0</v>
      </c>
      <c r="BH106" s="14"/>
      <c r="BI106" s="15"/>
      <c r="BJ106" s="31">
        <f t="shared" si="19"/>
        <v>0</v>
      </c>
      <c r="BK106" s="337">
        <f t="shared" si="20"/>
        <v>0</v>
      </c>
      <c r="BL106" s="15"/>
      <c r="BM106" s="335">
        <f t="shared" si="112"/>
        <v>0</v>
      </c>
      <c r="BN106" s="14"/>
      <c r="BO106" s="15"/>
      <c r="BP106" s="31">
        <f t="shared" si="103"/>
        <v>0</v>
      </c>
      <c r="BQ106" s="337">
        <f t="shared" si="104"/>
        <v>0</v>
      </c>
      <c r="BR106" s="15"/>
      <c r="BS106" s="335">
        <f t="shared" si="112"/>
        <v>0</v>
      </c>
      <c r="BT106" s="14"/>
      <c r="BU106" s="15"/>
      <c r="BV106" s="31">
        <f t="shared" si="23"/>
        <v>0</v>
      </c>
      <c r="BW106" s="337">
        <f t="shared" si="24"/>
        <v>0</v>
      </c>
      <c r="BX106" s="15"/>
      <c r="BY106" s="335">
        <f t="shared" si="112"/>
        <v>0</v>
      </c>
    </row>
    <row r="107" spans="2:77" x14ac:dyDescent="0.25">
      <c r="B107">
        <v>102</v>
      </c>
      <c r="C107" s="33"/>
      <c r="D107" s="33"/>
      <c r="E107" s="33"/>
      <c r="F107" s="14"/>
      <c r="G107" s="15"/>
      <c r="H107" s="31">
        <f t="shared" si="111"/>
        <v>0</v>
      </c>
      <c r="I107" s="337">
        <f t="shared" si="0"/>
        <v>0</v>
      </c>
      <c r="J107" s="15"/>
      <c r="K107" s="335">
        <f t="shared" si="1"/>
        <v>0</v>
      </c>
      <c r="L107" s="14"/>
      <c r="M107" s="15"/>
      <c r="N107" s="31">
        <f t="shared" si="2"/>
        <v>0</v>
      </c>
      <c r="O107" s="337">
        <f t="shared" si="3"/>
        <v>0</v>
      </c>
      <c r="P107" s="15"/>
      <c r="Q107" s="335">
        <f t="shared" si="112"/>
        <v>0</v>
      </c>
      <c r="R107" s="14"/>
      <c r="S107" s="15"/>
      <c r="T107" s="31">
        <f t="shared" si="5"/>
        <v>0</v>
      </c>
      <c r="U107" s="337">
        <f t="shared" si="6"/>
        <v>0</v>
      </c>
      <c r="V107" s="15"/>
      <c r="W107" s="335">
        <f t="shared" si="112"/>
        <v>0</v>
      </c>
      <c r="X107" s="14"/>
      <c r="Y107" s="15"/>
      <c r="Z107" s="31">
        <f t="shared" si="7"/>
        <v>0</v>
      </c>
      <c r="AA107" s="337">
        <f t="shared" si="8"/>
        <v>0</v>
      </c>
      <c r="AB107" s="15"/>
      <c r="AC107" s="335">
        <f t="shared" si="112"/>
        <v>0</v>
      </c>
      <c r="AD107" s="14"/>
      <c r="AE107" s="15"/>
      <c r="AF107" s="31">
        <f t="shared" si="9"/>
        <v>0</v>
      </c>
      <c r="AG107" s="337">
        <f t="shared" si="10"/>
        <v>0</v>
      </c>
      <c r="AH107" s="15"/>
      <c r="AI107" s="335">
        <f t="shared" si="112"/>
        <v>0</v>
      </c>
      <c r="AJ107" s="14"/>
      <c r="AK107" s="15"/>
      <c r="AL107" s="31">
        <f t="shared" si="11"/>
        <v>0</v>
      </c>
      <c r="AM107" s="337">
        <f t="shared" si="12"/>
        <v>0</v>
      </c>
      <c r="AN107" s="15"/>
      <c r="AO107" s="335">
        <f t="shared" si="112"/>
        <v>0</v>
      </c>
      <c r="AP107" s="14"/>
      <c r="AQ107" s="15"/>
      <c r="AR107" s="31">
        <f t="shared" si="13"/>
        <v>0</v>
      </c>
      <c r="AS107" s="337">
        <f t="shared" si="14"/>
        <v>0</v>
      </c>
      <c r="AT107" s="15"/>
      <c r="AU107" s="335">
        <f t="shared" si="112"/>
        <v>0</v>
      </c>
      <c r="AV107" s="14"/>
      <c r="AW107" s="15"/>
      <c r="AX107" s="31">
        <f t="shared" si="15"/>
        <v>0</v>
      </c>
      <c r="AY107" s="337">
        <f t="shared" si="16"/>
        <v>0</v>
      </c>
      <c r="AZ107" s="15"/>
      <c r="BA107" s="335">
        <f t="shared" si="112"/>
        <v>0</v>
      </c>
      <c r="BB107" s="14"/>
      <c r="BC107" s="15"/>
      <c r="BD107" s="31">
        <f t="shared" si="17"/>
        <v>0</v>
      </c>
      <c r="BE107" s="337">
        <f t="shared" si="18"/>
        <v>0</v>
      </c>
      <c r="BF107" s="15"/>
      <c r="BG107" s="335">
        <f t="shared" si="112"/>
        <v>0</v>
      </c>
      <c r="BH107" s="14"/>
      <c r="BI107" s="15"/>
      <c r="BJ107" s="31">
        <f t="shared" si="19"/>
        <v>0</v>
      </c>
      <c r="BK107" s="337">
        <f t="shared" si="20"/>
        <v>0</v>
      </c>
      <c r="BL107" s="15"/>
      <c r="BM107" s="335">
        <f t="shared" si="112"/>
        <v>0</v>
      </c>
      <c r="BN107" s="14"/>
      <c r="BO107" s="15"/>
      <c r="BP107" s="31">
        <f t="shared" si="21"/>
        <v>0</v>
      </c>
      <c r="BQ107" s="337">
        <f t="shared" si="22"/>
        <v>0</v>
      </c>
      <c r="BR107" s="15"/>
      <c r="BS107" s="335">
        <f t="shared" si="112"/>
        <v>0</v>
      </c>
      <c r="BT107" s="14"/>
      <c r="BU107" s="15"/>
      <c r="BV107" s="31">
        <f t="shared" si="23"/>
        <v>0</v>
      </c>
      <c r="BW107" s="337">
        <f t="shared" si="24"/>
        <v>0</v>
      </c>
      <c r="BX107" s="15"/>
      <c r="BY107" s="335">
        <f t="shared" si="112"/>
        <v>0</v>
      </c>
    </row>
    <row r="108" spans="2:77" x14ac:dyDescent="0.25">
      <c r="B108">
        <v>103</v>
      </c>
      <c r="C108" s="33"/>
      <c r="D108" s="33"/>
      <c r="E108" s="33"/>
      <c r="F108" s="14"/>
      <c r="G108" s="15"/>
      <c r="H108" s="31">
        <f t="shared" si="111"/>
        <v>0</v>
      </c>
      <c r="I108" s="337">
        <f t="shared" si="0"/>
        <v>0</v>
      </c>
      <c r="J108" s="15"/>
      <c r="K108" s="335">
        <f t="shared" si="1"/>
        <v>0</v>
      </c>
      <c r="L108" s="14"/>
      <c r="M108" s="15"/>
      <c r="N108" s="31">
        <f t="shared" si="2"/>
        <v>0</v>
      </c>
      <c r="O108" s="337">
        <f t="shared" si="3"/>
        <v>0</v>
      </c>
      <c r="P108" s="15"/>
      <c r="Q108" s="335">
        <f t="shared" si="112"/>
        <v>0</v>
      </c>
      <c r="R108" s="14"/>
      <c r="S108" s="15"/>
      <c r="T108" s="31">
        <f t="shared" si="5"/>
        <v>0</v>
      </c>
      <c r="U108" s="337">
        <f t="shared" si="6"/>
        <v>0</v>
      </c>
      <c r="V108" s="15"/>
      <c r="W108" s="335">
        <f t="shared" si="112"/>
        <v>0</v>
      </c>
      <c r="X108" s="14"/>
      <c r="Y108" s="15"/>
      <c r="Z108" s="31">
        <f t="shared" si="7"/>
        <v>0</v>
      </c>
      <c r="AA108" s="337">
        <f t="shared" si="8"/>
        <v>0</v>
      </c>
      <c r="AB108" s="15"/>
      <c r="AC108" s="335">
        <f t="shared" si="112"/>
        <v>0</v>
      </c>
      <c r="AD108" s="14"/>
      <c r="AE108" s="15"/>
      <c r="AF108" s="31">
        <f t="shared" si="9"/>
        <v>0</v>
      </c>
      <c r="AG108" s="337">
        <f t="shared" si="10"/>
        <v>0</v>
      </c>
      <c r="AH108" s="15"/>
      <c r="AI108" s="335">
        <f t="shared" si="112"/>
        <v>0</v>
      </c>
      <c r="AJ108" s="14"/>
      <c r="AK108" s="15"/>
      <c r="AL108" s="31">
        <f t="shared" si="11"/>
        <v>0</v>
      </c>
      <c r="AM108" s="337">
        <f t="shared" si="12"/>
        <v>0</v>
      </c>
      <c r="AN108" s="15"/>
      <c r="AO108" s="335">
        <f t="shared" si="112"/>
        <v>0</v>
      </c>
      <c r="AP108" s="14"/>
      <c r="AQ108" s="15"/>
      <c r="AR108" s="31">
        <f t="shared" si="13"/>
        <v>0</v>
      </c>
      <c r="AS108" s="337">
        <f t="shared" si="14"/>
        <v>0</v>
      </c>
      <c r="AT108" s="15"/>
      <c r="AU108" s="335">
        <f t="shared" si="112"/>
        <v>0</v>
      </c>
      <c r="AV108" s="14"/>
      <c r="AW108" s="15"/>
      <c r="AX108" s="31">
        <f t="shared" si="15"/>
        <v>0</v>
      </c>
      <c r="AY108" s="337">
        <f t="shared" si="16"/>
        <v>0</v>
      </c>
      <c r="AZ108" s="15"/>
      <c r="BA108" s="335">
        <f t="shared" si="112"/>
        <v>0</v>
      </c>
      <c r="BB108" s="14"/>
      <c r="BC108" s="15"/>
      <c r="BD108" s="31">
        <f t="shared" si="17"/>
        <v>0</v>
      </c>
      <c r="BE108" s="337">
        <f t="shared" si="18"/>
        <v>0</v>
      </c>
      <c r="BF108" s="15"/>
      <c r="BG108" s="335">
        <f t="shared" si="112"/>
        <v>0</v>
      </c>
      <c r="BH108" s="14"/>
      <c r="BI108" s="15"/>
      <c r="BJ108" s="31">
        <f t="shared" si="19"/>
        <v>0</v>
      </c>
      <c r="BK108" s="337">
        <f t="shared" si="20"/>
        <v>0</v>
      </c>
      <c r="BL108" s="15"/>
      <c r="BM108" s="335">
        <f t="shared" si="112"/>
        <v>0</v>
      </c>
      <c r="BN108" s="14"/>
      <c r="BO108" s="15"/>
      <c r="BP108" s="31">
        <f t="shared" si="21"/>
        <v>0</v>
      </c>
      <c r="BQ108" s="337">
        <f t="shared" si="22"/>
        <v>0</v>
      </c>
      <c r="BR108" s="15"/>
      <c r="BS108" s="335">
        <f t="shared" si="112"/>
        <v>0</v>
      </c>
      <c r="BT108" s="14"/>
      <c r="BU108" s="15"/>
      <c r="BV108" s="31">
        <f t="shared" si="23"/>
        <v>0</v>
      </c>
      <c r="BW108" s="337">
        <f t="shared" si="24"/>
        <v>0</v>
      </c>
      <c r="BX108" s="15"/>
      <c r="BY108" s="335">
        <f t="shared" si="112"/>
        <v>0</v>
      </c>
    </row>
    <row r="109" spans="2:77" x14ac:dyDescent="0.25">
      <c r="B109">
        <v>104</v>
      </c>
      <c r="C109" s="33"/>
      <c r="D109" s="33"/>
      <c r="E109" s="33"/>
      <c r="F109" s="14"/>
      <c r="G109" s="15"/>
      <c r="H109" s="31">
        <f t="shared" si="111"/>
        <v>0</v>
      </c>
      <c r="I109" s="337">
        <f t="shared" si="0"/>
        <v>0</v>
      </c>
      <c r="J109" s="15"/>
      <c r="K109" s="335">
        <f t="shared" si="1"/>
        <v>0</v>
      </c>
      <c r="L109" s="14"/>
      <c r="M109" s="15"/>
      <c r="N109" s="31">
        <f t="shared" si="2"/>
        <v>0</v>
      </c>
      <c r="O109" s="337">
        <f t="shared" si="3"/>
        <v>0</v>
      </c>
      <c r="P109" s="15"/>
      <c r="Q109" s="335">
        <f t="shared" si="112"/>
        <v>0</v>
      </c>
      <c r="R109" s="14"/>
      <c r="S109" s="15"/>
      <c r="T109" s="31">
        <f t="shared" si="5"/>
        <v>0</v>
      </c>
      <c r="U109" s="337">
        <f t="shared" si="6"/>
        <v>0</v>
      </c>
      <c r="V109" s="15"/>
      <c r="W109" s="335">
        <f t="shared" si="112"/>
        <v>0</v>
      </c>
      <c r="X109" s="14"/>
      <c r="Y109" s="15"/>
      <c r="Z109" s="31">
        <f t="shared" si="7"/>
        <v>0</v>
      </c>
      <c r="AA109" s="337">
        <f t="shared" si="8"/>
        <v>0</v>
      </c>
      <c r="AB109" s="15"/>
      <c r="AC109" s="335">
        <f t="shared" si="112"/>
        <v>0</v>
      </c>
      <c r="AD109" s="14"/>
      <c r="AE109" s="15"/>
      <c r="AF109" s="31">
        <f t="shared" si="9"/>
        <v>0</v>
      </c>
      <c r="AG109" s="337">
        <f t="shared" si="10"/>
        <v>0</v>
      </c>
      <c r="AH109" s="15"/>
      <c r="AI109" s="335">
        <f t="shared" si="112"/>
        <v>0</v>
      </c>
      <c r="AJ109" s="14"/>
      <c r="AK109" s="15"/>
      <c r="AL109" s="31">
        <f t="shared" si="11"/>
        <v>0</v>
      </c>
      <c r="AM109" s="337">
        <f t="shared" si="12"/>
        <v>0</v>
      </c>
      <c r="AN109" s="15"/>
      <c r="AO109" s="335">
        <f t="shared" si="112"/>
        <v>0</v>
      </c>
      <c r="AP109" s="14"/>
      <c r="AQ109" s="15"/>
      <c r="AR109" s="31">
        <f t="shared" si="13"/>
        <v>0</v>
      </c>
      <c r="AS109" s="337">
        <f t="shared" si="14"/>
        <v>0</v>
      </c>
      <c r="AT109" s="15"/>
      <c r="AU109" s="335">
        <f t="shared" si="112"/>
        <v>0</v>
      </c>
      <c r="AV109" s="14"/>
      <c r="AW109" s="15"/>
      <c r="AX109" s="31">
        <f t="shared" si="15"/>
        <v>0</v>
      </c>
      <c r="AY109" s="337">
        <f t="shared" si="16"/>
        <v>0</v>
      </c>
      <c r="AZ109" s="15"/>
      <c r="BA109" s="335">
        <f t="shared" si="112"/>
        <v>0</v>
      </c>
      <c r="BB109" s="14"/>
      <c r="BC109" s="15"/>
      <c r="BD109" s="31">
        <f t="shared" si="17"/>
        <v>0</v>
      </c>
      <c r="BE109" s="337">
        <f t="shared" si="18"/>
        <v>0</v>
      </c>
      <c r="BF109" s="15"/>
      <c r="BG109" s="335">
        <f t="shared" si="112"/>
        <v>0</v>
      </c>
      <c r="BH109" s="14"/>
      <c r="BI109" s="15"/>
      <c r="BJ109" s="31">
        <f t="shared" si="19"/>
        <v>0</v>
      </c>
      <c r="BK109" s="337">
        <f t="shared" si="20"/>
        <v>0</v>
      </c>
      <c r="BL109" s="15"/>
      <c r="BM109" s="335">
        <f t="shared" si="112"/>
        <v>0</v>
      </c>
      <c r="BN109" s="14"/>
      <c r="BO109" s="15"/>
      <c r="BP109" s="31">
        <f t="shared" si="21"/>
        <v>0</v>
      </c>
      <c r="BQ109" s="337">
        <f t="shared" si="22"/>
        <v>0</v>
      </c>
      <c r="BR109" s="15"/>
      <c r="BS109" s="335">
        <f t="shared" si="112"/>
        <v>0</v>
      </c>
      <c r="BT109" s="14"/>
      <c r="BU109" s="15"/>
      <c r="BV109" s="31">
        <f t="shared" si="23"/>
        <v>0</v>
      </c>
      <c r="BW109" s="337">
        <f t="shared" si="24"/>
        <v>0</v>
      </c>
      <c r="BX109" s="15"/>
      <c r="BY109" s="335">
        <f t="shared" si="112"/>
        <v>0</v>
      </c>
    </row>
    <row r="110" spans="2:77" x14ac:dyDescent="0.25">
      <c r="B110">
        <v>105</v>
      </c>
      <c r="C110" s="33"/>
      <c r="D110" s="33"/>
      <c r="E110" s="33"/>
      <c r="F110" s="14"/>
      <c r="G110" s="15"/>
      <c r="H110" s="31">
        <f t="shared" si="111"/>
        <v>0</v>
      </c>
      <c r="I110" s="337">
        <f t="shared" si="0"/>
        <v>0</v>
      </c>
      <c r="J110" s="15"/>
      <c r="K110" s="335">
        <f t="shared" si="1"/>
        <v>0</v>
      </c>
      <c r="L110" s="14"/>
      <c r="M110" s="15"/>
      <c r="N110" s="31">
        <f t="shared" si="2"/>
        <v>0</v>
      </c>
      <c r="O110" s="337">
        <f t="shared" si="3"/>
        <v>0</v>
      </c>
      <c r="P110" s="15"/>
      <c r="Q110" s="335">
        <f t="shared" si="112"/>
        <v>0</v>
      </c>
      <c r="R110" s="14"/>
      <c r="S110" s="15"/>
      <c r="T110" s="31">
        <f t="shared" si="5"/>
        <v>0</v>
      </c>
      <c r="U110" s="337">
        <f t="shared" si="6"/>
        <v>0</v>
      </c>
      <c r="V110" s="15"/>
      <c r="W110" s="335">
        <f t="shared" si="112"/>
        <v>0</v>
      </c>
      <c r="X110" s="14"/>
      <c r="Y110" s="15"/>
      <c r="Z110" s="31">
        <f t="shared" si="7"/>
        <v>0</v>
      </c>
      <c r="AA110" s="337">
        <f t="shared" si="8"/>
        <v>0</v>
      </c>
      <c r="AB110" s="15"/>
      <c r="AC110" s="335">
        <f t="shared" si="112"/>
        <v>0</v>
      </c>
      <c r="AD110" s="14"/>
      <c r="AE110" s="15"/>
      <c r="AF110" s="31">
        <f t="shared" si="9"/>
        <v>0</v>
      </c>
      <c r="AG110" s="337">
        <f t="shared" si="10"/>
        <v>0</v>
      </c>
      <c r="AH110" s="15"/>
      <c r="AI110" s="335">
        <f t="shared" si="112"/>
        <v>0</v>
      </c>
      <c r="AJ110" s="14"/>
      <c r="AK110" s="15"/>
      <c r="AL110" s="31">
        <f t="shared" si="11"/>
        <v>0</v>
      </c>
      <c r="AM110" s="337">
        <f t="shared" si="12"/>
        <v>0</v>
      </c>
      <c r="AN110" s="15"/>
      <c r="AO110" s="335">
        <f t="shared" si="112"/>
        <v>0</v>
      </c>
      <c r="AP110" s="14"/>
      <c r="AQ110" s="15"/>
      <c r="AR110" s="31">
        <f t="shared" si="13"/>
        <v>0</v>
      </c>
      <c r="AS110" s="337">
        <f t="shared" si="14"/>
        <v>0</v>
      </c>
      <c r="AT110" s="15"/>
      <c r="AU110" s="335">
        <f t="shared" si="112"/>
        <v>0</v>
      </c>
      <c r="AV110" s="14"/>
      <c r="AW110" s="15"/>
      <c r="AX110" s="31">
        <f t="shared" si="15"/>
        <v>0</v>
      </c>
      <c r="AY110" s="337">
        <f t="shared" si="16"/>
        <v>0</v>
      </c>
      <c r="AZ110" s="15"/>
      <c r="BA110" s="335">
        <f t="shared" si="112"/>
        <v>0</v>
      </c>
      <c r="BB110" s="14"/>
      <c r="BC110" s="15"/>
      <c r="BD110" s="31">
        <f t="shared" si="17"/>
        <v>0</v>
      </c>
      <c r="BE110" s="337">
        <f t="shared" si="18"/>
        <v>0</v>
      </c>
      <c r="BF110" s="15"/>
      <c r="BG110" s="335">
        <f t="shared" si="112"/>
        <v>0</v>
      </c>
      <c r="BH110" s="14"/>
      <c r="BI110" s="15"/>
      <c r="BJ110" s="31">
        <f t="shared" si="19"/>
        <v>0</v>
      </c>
      <c r="BK110" s="337">
        <f t="shared" si="20"/>
        <v>0</v>
      </c>
      <c r="BL110" s="15"/>
      <c r="BM110" s="335">
        <f t="shared" si="112"/>
        <v>0</v>
      </c>
      <c r="BN110" s="14"/>
      <c r="BO110" s="15"/>
      <c r="BP110" s="31">
        <f t="shared" si="21"/>
        <v>0</v>
      </c>
      <c r="BQ110" s="337">
        <f t="shared" si="22"/>
        <v>0</v>
      </c>
      <c r="BR110" s="15"/>
      <c r="BS110" s="335">
        <f t="shared" si="112"/>
        <v>0</v>
      </c>
      <c r="BT110" s="14"/>
      <c r="BU110" s="15"/>
      <c r="BV110" s="31">
        <f t="shared" si="23"/>
        <v>0</v>
      </c>
      <c r="BW110" s="337">
        <f t="shared" si="24"/>
        <v>0</v>
      </c>
      <c r="BX110" s="15"/>
      <c r="BY110" s="335">
        <f t="shared" si="112"/>
        <v>0</v>
      </c>
    </row>
    <row r="111" spans="2:77" x14ac:dyDescent="0.25">
      <c r="B111">
        <v>106</v>
      </c>
      <c r="C111" s="33"/>
      <c r="D111" s="33"/>
      <c r="E111" s="33"/>
      <c r="F111" s="14"/>
      <c r="G111" s="15"/>
      <c r="H111" s="31">
        <f t="shared" si="111"/>
        <v>0</v>
      </c>
      <c r="I111" s="337">
        <f t="shared" si="0"/>
        <v>0</v>
      </c>
      <c r="J111" s="15"/>
      <c r="K111" s="335">
        <f t="shared" si="1"/>
        <v>0</v>
      </c>
      <c r="L111" s="14"/>
      <c r="M111" s="15"/>
      <c r="N111" s="31">
        <f t="shared" si="2"/>
        <v>0</v>
      </c>
      <c r="O111" s="337">
        <f t="shared" si="3"/>
        <v>0</v>
      </c>
      <c r="P111" s="15"/>
      <c r="Q111" s="335">
        <f t="shared" si="112"/>
        <v>0</v>
      </c>
      <c r="R111" s="14"/>
      <c r="S111" s="15"/>
      <c r="T111" s="31">
        <f t="shared" si="5"/>
        <v>0</v>
      </c>
      <c r="U111" s="337">
        <f t="shared" si="6"/>
        <v>0</v>
      </c>
      <c r="V111" s="15"/>
      <c r="W111" s="335">
        <f t="shared" si="112"/>
        <v>0</v>
      </c>
      <c r="X111" s="14"/>
      <c r="Y111" s="15"/>
      <c r="Z111" s="31">
        <f t="shared" si="7"/>
        <v>0</v>
      </c>
      <c r="AA111" s="337">
        <f t="shared" si="8"/>
        <v>0</v>
      </c>
      <c r="AB111" s="15"/>
      <c r="AC111" s="335">
        <f t="shared" si="112"/>
        <v>0</v>
      </c>
      <c r="AD111" s="14"/>
      <c r="AE111" s="15"/>
      <c r="AF111" s="31">
        <f t="shared" si="9"/>
        <v>0</v>
      </c>
      <c r="AG111" s="337">
        <f t="shared" si="10"/>
        <v>0</v>
      </c>
      <c r="AH111" s="15"/>
      <c r="AI111" s="335">
        <f t="shared" si="112"/>
        <v>0</v>
      </c>
      <c r="AJ111" s="14"/>
      <c r="AK111" s="15"/>
      <c r="AL111" s="31">
        <f t="shared" si="11"/>
        <v>0</v>
      </c>
      <c r="AM111" s="337">
        <f t="shared" si="12"/>
        <v>0</v>
      </c>
      <c r="AN111" s="15"/>
      <c r="AO111" s="335">
        <f t="shared" si="112"/>
        <v>0</v>
      </c>
      <c r="AP111" s="14"/>
      <c r="AQ111" s="15"/>
      <c r="AR111" s="31">
        <f t="shared" si="13"/>
        <v>0</v>
      </c>
      <c r="AS111" s="337">
        <f t="shared" si="14"/>
        <v>0</v>
      </c>
      <c r="AT111" s="15"/>
      <c r="AU111" s="335">
        <f t="shared" si="112"/>
        <v>0</v>
      </c>
      <c r="AV111" s="14"/>
      <c r="AW111" s="15"/>
      <c r="AX111" s="31">
        <f t="shared" si="15"/>
        <v>0</v>
      </c>
      <c r="AY111" s="337">
        <f t="shared" si="16"/>
        <v>0</v>
      </c>
      <c r="AZ111" s="15"/>
      <c r="BA111" s="335">
        <f t="shared" si="112"/>
        <v>0</v>
      </c>
      <c r="BB111" s="14"/>
      <c r="BC111" s="15"/>
      <c r="BD111" s="31">
        <f t="shared" si="17"/>
        <v>0</v>
      </c>
      <c r="BE111" s="337">
        <f t="shared" si="18"/>
        <v>0</v>
      </c>
      <c r="BF111" s="15"/>
      <c r="BG111" s="335">
        <f t="shared" si="112"/>
        <v>0</v>
      </c>
      <c r="BH111" s="14"/>
      <c r="BI111" s="15"/>
      <c r="BJ111" s="31">
        <f t="shared" si="19"/>
        <v>0</v>
      </c>
      <c r="BK111" s="337">
        <f t="shared" si="20"/>
        <v>0</v>
      </c>
      <c r="BL111" s="15"/>
      <c r="BM111" s="335">
        <f t="shared" si="112"/>
        <v>0</v>
      </c>
      <c r="BN111" s="14"/>
      <c r="BO111" s="15"/>
      <c r="BP111" s="31">
        <f t="shared" si="21"/>
        <v>0</v>
      </c>
      <c r="BQ111" s="337">
        <f t="shared" si="22"/>
        <v>0</v>
      </c>
      <c r="BR111" s="15"/>
      <c r="BS111" s="335">
        <f t="shared" si="112"/>
        <v>0</v>
      </c>
      <c r="BT111" s="14"/>
      <c r="BU111" s="15"/>
      <c r="BV111" s="31">
        <f t="shared" si="23"/>
        <v>0</v>
      </c>
      <c r="BW111" s="337">
        <f t="shared" si="24"/>
        <v>0</v>
      </c>
      <c r="BX111" s="15"/>
      <c r="BY111" s="335">
        <f t="shared" si="112"/>
        <v>0</v>
      </c>
    </row>
    <row r="112" spans="2:77" ht="15.75" thickBot="1" x14ac:dyDescent="0.3">
      <c r="B112">
        <v>107</v>
      </c>
      <c r="C112" s="33"/>
      <c r="D112" s="33"/>
      <c r="E112" s="33"/>
      <c r="F112" s="17"/>
      <c r="G112" s="18"/>
      <c r="H112" s="32">
        <f t="shared" si="111"/>
        <v>0</v>
      </c>
      <c r="I112" s="338">
        <f t="shared" si="0"/>
        <v>0</v>
      </c>
      <c r="J112" s="18"/>
      <c r="K112" s="336">
        <f t="shared" si="1"/>
        <v>0</v>
      </c>
      <c r="L112" s="17"/>
      <c r="M112" s="18"/>
      <c r="N112" s="32">
        <f t="shared" si="2"/>
        <v>0</v>
      </c>
      <c r="O112" s="338">
        <f t="shared" si="3"/>
        <v>0</v>
      </c>
      <c r="P112" s="18"/>
      <c r="Q112" s="336">
        <f t="shared" si="112"/>
        <v>0</v>
      </c>
      <c r="R112" s="17"/>
      <c r="S112" s="18"/>
      <c r="T112" s="32">
        <f t="shared" si="5"/>
        <v>0</v>
      </c>
      <c r="U112" s="338">
        <f t="shared" si="6"/>
        <v>0</v>
      </c>
      <c r="V112" s="18"/>
      <c r="W112" s="336">
        <f t="shared" si="112"/>
        <v>0</v>
      </c>
      <c r="X112" s="17"/>
      <c r="Y112" s="18"/>
      <c r="Z112" s="32">
        <f t="shared" si="7"/>
        <v>0</v>
      </c>
      <c r="AA112" s="338">
        <f t="shared" si="8"/>
        <v>0</v>
      </c>
      <c r="AB112" s="18"/>
      <c r="AC112" s="336">
        <f t="shared" si="112"/>
        <v>0</v>
      </c>
      <c r="AD112" s="17"/>
      <c r="AE112" s="18"/>
      <c r="AF112" s="32">
        <f t="shared" si="9"/>
        <v>0</v>
      </c>
      <c r="AG112" s="338">
        <f t="shared" si="10"/>
        <v>0</v>
      </c>
      <c r="AH112" s="18"/>
      <c r="AI112" s="336">
        <f t="shared" si="112"/>
        <v>0</v>
      </c>
      <c r="AJ112" s="17"/>
      <c r="AK112" s="18"/>
      <c r="AL112" s="32">
        <f t="shared" si="11"/>
        <v>0</v>
      </c>
      <c r="AM112" s="338">
        <f t="shared" si="12"/>
        <v>0</v>
      </c>
      <c r="AN112" s="18"/>
      <c r="AO112" s="336">
        <f t="shared" si="112"/>
        <v>0</v>
      </c>
      <c r="AP112" s="17"/>
      <c r="AQ112" s="18"/>
      <c r="AR112" s="32">
        <f t="shared" si="13"/>
        <v>0</v>
      </c>
      <c r="AS112" s="338">
        <f t="shared" si="14"/>
        <v>0</v>
      </c>
      <c r="AT112" s="18"/>
      <c r="AU112" s="336">
        <f t="shared" si="112"/>
        <v>0</v>
      </c>
      <c r="AV112" s="17"/>
      <c r="AW112" s="18"/>
      <c r="AX112" s="32">
        <f t="shared" si="15"/>
        <v>0</v>
      </c>
      <c r="AY112" s="338">
        <f t="shared" si="16"/>
        <v>0</v>
      </c>
      <c r="AZ112" s="18"/>
      <c r="BA112" s="336">
        <f t="shared" si="112"/>
        <v>0</v>
      </c>
      <c r="BB112" s="17"/>
      <c r="BC112" s="18"/>
      <c r="BD112" s="32">
        <f t="shared" si="17"/>
        <v>0</v>
      </c>
      <c r="BE112" s="338">
        <f t="shared" si="18"/>
        <v>0</v>
      </c>
      <c r="BF112" s="18"/>
      <c r="BG112" s="336">
        <f t="shared" si="112"/>
        <v>0</v>
      </c>
      <c r="BH112" s="17"/>
      <c r="BI112" s="18"/>
      <c r="BJ112" s="32">
        <f t="shared" si="19"/>
        <v>0</v>
      </c>
      <c r="BK112" s="338">
        <f t="shared" si="20"/>
        <v>0</v>
      </c>
      <c r="BL112" s="18"/>
      <c r="BM112" s="336">
        <f t="shared" si="112"/>
        <v>0</v>
      </c>
      <c r="BN112" s="17"/>
      <c r="BO112" s="18"/>
      <c r="BP112" s="32">
        <f t="shared" si="21"/>
        <v>0</v>
      </c>
      <c r="BQ112" s="338">
        <f t="shared" si="22"/>
        <v>0</v>
      </c>
      <c r="BR112" s="18"/>
      <c r="BS112" s="336">
        <f t="shared" si="112"/>
        <v>0</v>
      </c>
      <c r="BT112" s="17"/>
      <c r="BU112" s="18"/>
      <c r="BV112" s="32">
        <f t="shared" si="23"/>
        <v>0</v>
      </c>
      <c r="BW112" s="338">
        <f t="shared" si="24"/>
        <v>0</v>
      </c>
      <c r="BX112" s="18"/>
      <c r="BY112" s="336">
        <f t="shared" si="112"/>
        <v>0</v>
      </c>
    </row>
    <row r="114" spans="3:72" s="12" customFormat="1" x14ac:dyDescent="0.25">
      <c r="C114" s="12" t="s">
        <v>199</v>
      </c>
      <c r="G114" s="45"/>
    </row>
    <row r="115" spans="3:72" x14ac:dyDescent="0.25">
      <c r="E115" t="s">
        <v>579</v>
      </c>
      <c r="F115" s="10"/>
      <c r="L115" s="10"/>
      <c r="R115" s="10"/>
      <c r="X115" s="10"/>
      <c r="AD115" s="10"/>
      <c r="AJ115" s="10"/>
      <c r="AP115" s="10"/>
      <c r="AV115" s="10"/>
      <c r="BB115" s="10"/>
      <c r="BH115" s="10"/>
      <c r="BN115" s="10"/>
      <c r="BT115" s="10"/>
    </row>
    <row r="116" spans="3:72" x14ac:dyDescent="0.25">
      <c r="E116" t="s">
        <v>196</v>
      </c>
      <c r="F116" s="46" t="e">
        <f>F115/$F$3</f>
        <v>#DIV/0!</v>
      </c>
      <c r="L116" s="46" t="e">
        <f t="shared" ref="L116" si="113">L115/$F$3</f>
        <v>#DIV/0!</v>
      </c>
      <c r="R116" s="46" t="e">
        <f t="shared" ref="R116" si="114">R115/$F$3</f>
        <v>#DIV/0!</v>
      </c>
      <c r="X116" s="46" t="e">
        <f t="shared" ref="X116" si="115">X115/$F$3</f>
        <v>#DIV/0!</v>
      </c>
      <c r="AD116" s="46" t="e">
        <f t="shared" ref="AD116" si="116">AD115/$F$3</f>
        <v>#DIV/0!</v>
      </c>
      <c r="AJ116" s="46" t="e">
        <f t="shared" ref="AJ116" si="117">AJ115/$F$3</f>
        <v>#DIV/0!</v>
      </c>
      <c r="AP116" s="46" t="e">
        <f>AP115/$G$3</f>
        <v>#DIV/0!</v>
      </c>
      <c r="AV116" s="46" t="e">
        <f>AV115/$G$3</f>
        <v>#DIV/0!</v>
      </c>
      <c r="BB116" s="46" t="e">
        <f>BB115/$G$3</f>
        <v>#DIV/0!</v>
      </c>
      <c r="BH116" s="46" t="e">
        <f>BH115/$G$3</f>
        <v>#DIV/0!</v>
      </c>
      <c r="BN116" s="46" t="e">
        <f>BN115/$G$3</f>
        <v>#DIV/0!</v>
      </c>
      <c r="BT116" s="46" t="e">
        <f>BT115/$G$3</f>
        <v>#DIV/0!</v>
      </c>
    </row>
  </sheetData>
  <sheetProtection formatCells="0" formatColumns="0" formatRows="0"/>
  <protectedRanges>
    <protectedRange sqref="F3:G3" name="Диапазон3"/>
    <protectedRange sqref="AP7:AQ12 AV7:AW12 AP13 AV13 BH7:BI112 BN7:BO112 AV14:AW112 AP14:AQ112 BU7:BU39 BB7:BC112 BL40:BL112 BF40:BF112 AZ40:AZ112 AT40:AT112 AN7:AN112 AJ7:AK112 AH7:AH112 AD7:AE112 AB7:AB112 X7:Y112 V7:V112 R7:S112 P7:P112 L7:M112 J7:J112 C7:G112" name="Диапазон1"/>
    <protectedRange sqref="BH40:BI112 BN40:BO112 BT40:BU112 BT115 BN115 BH115 BB115 AV115 AP115 AJ115 AD115 X115 R115 L115 F115 BT7:BT39 BN7:BN39 BH7:BH39 BX40:BX112 BR40:BR112 BL40:BL112 BF40:BF112" name="Диапазон2"/>
  </protectedRanges>
  <mergeCells count="12">
    <mergeCell ref="BT4:BY4"/>
    <mergeCell ref="F4:K4"/>
    <mergeCell ref="L4:Q4"/>
    <mergeCell ref="R4:W4"/>
    <mergeCell ref="X4:AC4"/>
    <mergeCell ref="AD4:AI4"/>
    <mergeCell ref="AJ4:AO4"/>
    <mergeCell ref="AP4:AU4"/>
    <mergeCell ref="AV4:BA4"/>
    <mergeCell ref="BB4:BG4"/>
    <mergeCell ref="BH4:BM4"/>
    <mergeCell ref="BN4:BS4"/>
  </mergeCells>
  <pageMargins left="0.7" right="0.7" top="0.75" bottom="0.75" header="0.3" footer="0.3"/>
  <pageSetup paperSize="9" orientation="portrait" horizontalDpi="180" verticalDpi="18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workbookViewId="0">
      <selection activeCell="J19" sqref="J19"/>
    </sheetView>
  </sheetViews>
  <sheetFormatPr defaultRowHeight="15" x14ac:dyDescent="0.25"/>
  <cols>
    <col min="4" max="15" width="12.140625" bestFit="1" customWidth="1"/>
  </cols>
  <sheetData>
    <row r="1" spans="1:15" x14ac:dyDescent="0.25">
      <c r="B1" s="2"/>
      <c r="C1" s="3" t="s">
        <v>36</v>
      </c>
    </row>
    <row r="2" spans="1:15" ht="15.75" thickBot="1" x14ac:dyDescent="0.3">
      <c r="B2" s="1"/>
      <c r="C2" s="3" t="s">
        <v>37</v>
      </c>
    </row>
    <row r="3" spans="1:15" ht="15.75" thickBot="1" x14ac:dyDescent="0.3">
      <c r="C3" s="20" t="s">
        <v>64</v>
      </c>
      <c r="E3" s="50">
        <f>'Исходные данные'!C3</f>
        <v>0</v>
      </c>
      <c r="F3" s="50">
        <f>'Исходные данные'!D3</f>
        <v>0</v>
      </c>
    </row>
    <row r="5" spans="1:15" x14ac:dyDescent="0.25">
      <c r="D5" s="47">
        <f>Наценка!G4</f>
        <v>42005</v>
      </c>
      <c r="E5" s="47">
        <f>Наценка!H4</f>
        <v>42036</v>
      </c>
      <c r="F5" s="47">
        <f>Наценка!I4</f>
        <v>42064</v>
      </c>
      <c r="G5" s="47">
        <f>Наценка!J4</f>
        <v>42095</v>
      </c>
      <c r="H5" s="47">
        <f>Наценка!K4</f>
        <v>42125</v>
      </c>
      <c r="I5" s="47">
        <f>Наценка!L4</f>
        <v>42156</v>
      </c>
      <c r="J5" s="47">
        <f>Наценка!M4</f>
        <v>42186</v>
      </c>
      <c r="K5" s="47">
        <f>Наценка!N4</f>
        <v>42217</v>
      </c>
      <c r="L5" s="47">
        <f>Наценка!O4</f>
        <v>42248</v>
      </c>
      <c r="M5" s="47">
        <f>Наценка!P4</f>
        <v>42278</v>
      </c>
      <c r="N5" s="47">
        <f>Наценка!Q4</f>
        <v>42309</v>
      </c>
      <c r="O5" s="47">
        <f>Наценка!R4</f>
        <v>42339</v>
      </c>
    </row>
    <row r="6" spans="1:15" x14ac:dyDescent="0.25">
      <c r="C6" s="48" t="s">
        <v>283</v>
      </c>
      <c r="D6" s="52" t="e">
        <f>(D9+D12+D15)/$E$3</f>
        <v>#DIV/0!</v>
      </c>
      <c r="E6" s="52" t="e">
        <f t="shared" ref="E6:I6" si="0">(E9+E12+E15)/$E$3</f>
        <v>#DIV/0!</v>
      </c>
      <c r="F6" s="52" t="e">
        <f t="shared" si="0"/>
        <v>#DIV/0!</v>
      </c>
      <c r="G6" s="52" t="e">
        <f t="shared" si="0"/>
        <v>#DIV/0!</v>
      </c>
      <c r="H6" s="52" t="e">
        <f t="shared" si="0"/>
        <v>#DIV/0!</v>
      </c>
      <c r="I6" s="52" t="e">
        <f t="shared" si="0"/>
        <v>#DIV/0!</v>
      </c>
      <c r="J6" s="52" t="e">
        <f t="shared" ref="J6:O6" si="1">(J9+J12+J15)/$F$3</f>
        <v>#DIV/0!</v>
      </c>
      <c r="K6" s="52" t="e">
        <f t="shared" si="1"/>
        <v>#DIV/0!</v>
      </c>
      <c r="L6" s="52" t="e">
        <f t="shared" si="1"/>
        <v>#DIV/0!</v>
      </c>
      <c r="M6" s="52" t="e">
        <f t="shared" si="1"/>
        <v>#DIV/0!</v>
      </c>
      <c r="N6" s="52" t="e">
        <f t="shared" si="1"/>
        <v>#DIV/0!</v>
      </c>
      <c r="O6" s="52" t="e">
        <f t="shared" si="1"/>
        <v>#DIV/0!</v>
      </c>
    </row>
    <row r="7" spans="1:15" x14ac:dyDescent="0.25">
      <c r="A7" t="s">
        <v>278</v>
      </c>
      <c r="C7" t="s">
        <v>200</v>
      </c>
      <c r="D7" s="57"/>
      <c r="E7" s="57"/>
      <c r="F7" s="57"/>
      <c r="G7" s="57"/>
      <c r="H7" s="57"/>
      <c r="I7" s="57"/>
      <c r="J7" s="57"/>
      <c r="K7" s="57"/>
      <c r="L7" s="57"/>
      <c r="M7" s="57"/>
      <c r="N7" s="57"/>
      <c r="O7" s="57"/>
    </row>
    <row r="8" spans="1:15" x14ac:dyDescent="0.25">
      <c r="C8" s="48" t="s">
        <v>201</v>
      </c>
      <c r="D8" s="57"/>
      <c r="E8" s="57"/>
      <c r="F8" s="57"/>
      <c r="G8" s="57"/>
      <c r="H8" s="57"/>
      <c r="I8" s="57"/>
      <c r="J8" s="57"/>
      <c r="K8" s="57"/>
      <c r="L8" s="57"/>
      <c r="M8" s="57"/>
      <c r="N8" s="57"/>
      <c r="O8" s="57"/>
    </row>
    <row r="9" spans="1:15" x14ac:dyDescent="0.25">
      <c r="C9" t="s">
        <v>288</v>
      </c>
      <c r="D9" s="52">
        <f>D7*D8</f>
        <v>0</v>
      </c>
      <c r="E9" s="52">
        <f t="shared" ref="E9:O9" si="2">E7*E8</f>
        <v>0</v>
      </c>
      <c r="F9" s="52">
        <f t="shared" si="2"/>
        <v>0</v>
      </c>
      <c r="G9" s="52">
        <f t="shared" si="2"/>
        <v>0</v>
      </c>
      <c r="H9" s="52">
        <f t="shared" si="2"/>
        <v>0</v>
      </c>
      <c r="I9" s="52">
        <f t="shared" si="2"/>
        <v>0</v>
      </c>
      <c r="J9" s="52">
        <f t="shared" si="2"/>
        <v>0</v>
      </c>
      <c r="K9" s="52">
        <f t="shared" si="2"/>
        <v>0</v>
      </c>
      <c r="L9" s="52">
        <f t="shared" si="2"/>
        <v>0</v>
      </c>
      <c r="M9" s="52">
        <f t="shared" si="2"/>
        <v>0</v>
      </c>
      <c r="N9" s="52">
        <f t="shared" si="2"/>
        <v>0</v>
      </c>
      <c r="O9" s="52">
        <f t="shared" si="2"/>
        <v>0</v>
      </c>
    </row>
    <row r="10" spans="1:15" x14ac:dyDescent="0.25">
      <c r="A10" t="s">
        <v>277</v>
      </c>
      <c r="C10" t="s">
        <v>200</v>
      </c>
      <c r="D10" s="57"/>
      <c r="E10" s="57"/>
      <c r="F10" s="57"/>
      <c r="G10" s="57"/>
      <c r="H10" s="57"/>
      <c r="I10" s="57"/>
      <c r="J10" s="57"/>
      <c r="K10" s="57"/>
      <c r="L10" s="57"/>
      <c r="M10" s="57"/>
      <c r="N10" s="57"/>
      <c r="O10" s="57"/>
    </row>
    <row r="11" spans="1:15" x14ac:dyDescent="0.25">
      <c r="C11" s="48" t="s">
        <v>201</v>
      </c>
      <c r="D11" s="57"/>
      <c r="E11" s="57"/>
      <c r="F11" s="57"/>
      <c r="G11" s="57"/>
      <c r="H11" s="57"/>
      <c r="I11" s="57"/>
      <c r="J11" s="57"/>
      <c r="K11" s="57"/>
      <c r="L11" s="57"/>
      <c r="M11" s="57"/>
      <c r="N11" s="57"/>
      <c r="O11" s="57"/>
    </row>
    <row r="12" spans="1:15" x14ac:dyDescent="0.25">
      <c r="D12" s="52">
        <f>D10*D11</f>
        <v>0</v>
      </c>
      <c r="E12" s="52">
        <f t="shared" ref="E12:O12" si="3">E10*E11</f>
        <v>0</v>
      </c>
      <c r="F12" s="52">
        <f t="shared" si="3"/>
        <v>0</v>
      </c>
      <c r="G12" s="52">
        <f t="shared" si="3"/>
        <v>0</v>
      </c>
      <c r="H12" s="52">
        <f t="shared" si="3"/>
        <v>0</v>
      </c>
      <c r="I12" s="52">
        <f t="shared" si="3"/>
        <v>0</v>
      </c>
      <c r="J12" s="52">
        <f t="shared" si="3"/>
        <v>0</v>
      </c>
      <c r="K12" s="52">
        <f t="shared" si="3"/>
        <v>0</v>
      </c>
      <c r="L12" s="52">
        <f t="shared" si="3"/>
        <v>0</v>
      </c>
      <c r="M12" s="52">
        <f t="shared" si="3"/>
        <v>0</v>
      </c>
      <c r="N12" s="52">
        <f t="shared" si="3"/>
        <v>0</v>
      </c>
      <c r="O12" s="52">
        <f t="shared" si="3"/>
        <v>0</v>
      </c>
    </row>
    <row r="13" spans="1:15" x14ac:dyDescent="0.25">
      <c r="A13" t="s">
        <v>279</v>
      </c>
      <c r="C13" t="s">
        <v>200</v>
      </c>
      <c r="D13" s="57"/>
      <c r="E13" s="57"/>
      <c r="F13" s="57"/>
      <c r="G13" s="57"/>
      <c r="H13" s="57"/>
      <c r="I13" s="57"/>
      <c r="J13" s="57"/>
      <c r="K13" s="57"/>
      <c r="L13" s="57"/>
      <c r="M13" s="57"/>
      <c r="N13" s="57"/>
      <c r="O13" s="57"/>
    </row>
    <row r="14" spans="1:15" x14ac:dyDescent="0.25">
      <c r="C14" s="48" t="s">
        <v>201</v>
      </c>
      <c r="D14" s="57"/>
      <c r="E14" s="57"/>
      <c r="F14" s="57"/>
      <c r="G14" s="57"/>
      <c r="H14" s="57"/>
      <c r="I14" s="57"/>
      <c r="J14" s="57"/>
      <c r="K14" s="57"/>
      <c r="L14" s="57"/>
      <c r="M14" s="57"/>
      <c r="N14" s="57"/>
      <c r="O14" s="57"/>
    </row>
    <row r="15" spans="1:15" x14ac:dyDescent="0.25">
      <c r="D15" s="52">
        <f>D13*D14</f>
        <v>0</v>
      </c>
      <c r="E15" s="52">
        <f t="shared" ref="E15:O15" si="4">E13*E14</f>
        <v>0</v>
      </c>
      <c r="F15" s="52">
        <f t="shared" si="4"/>
        <v>0</v>
      </c>
      <c r="G15" s="52">
        <f t="shared" si="4"/>
        <v>0</v>
      </c>
      <c r="H15" s="52">
        <f t="shared" si="4"/>
        <v>0</v>
      </c>
      <c r="I15" s="52">
        <f t="shared" si="4"/>
        <v>0</v>
      </c>
      <c r="J15" s="52">
        <f t="shared" si="4"/>
        <v>0</v>
      </c>
      <c r="K15" s="52">
        <f t="shared" si="4"/>
        <v>0</v>
      </c>
      <c r="L15" s="52">
        <f t="shared" si="4"/>
        <v>0</v>
      </c>
      <c r="M15" s="52">
        <f t="shared" si="4"/>
        <v>0</v>
      </c>
      <c r="N15" s="52">
        <f t="shared" si="4"/>
        <v>0</v>
      </c>
      <c r="O15" s="52">
        <f t="shared" si="4"/>
        <v>0</v>
      </c>
    </row>
    <row r="16" spans="1:15" s="28" customFormat="1" x14ac:dyDescent="0.25">
      <c r="D16" s="339"/>
      <c r="E16" s="339"/>
      <c r="F16" s="339"/>
      <c r="G16" s="339"/>
      <c r="H16" s="339"/>
      <c r="I16" s="339"/>
      <c r="J16" s="339"/>
      <c r="K16" s="339"/>
      <c r="L16" s="339"/>
      <c r="M16" s="339"/>
      <c r="N16" s="339"/>
      <c r="O16" s="339"/>
    </row>
    <row r="17" spans="1:15" x14ac:dyDescent="0.25">
      <c r="C17" s="48" t="s">
        <v>242</v>
      </c>
      <c r="D17" s="52" t="e">
        <f>D19/$E$3</f>
        <v>#DIV/0!</v>
      </c>
      <c r="E17" s="52" t="e">
        <f t="shared" ref="E17:I17" si="5">E19/$E$3</f>
        <v>#DIV/0!</v>
      </c>
      <c r="F17" s="52" t="e">
        <f t="shared" si="5"/>
        <v>#DIV/0!</v>
      </c>
      <c r="G17" s="52" t="e">
        <f t="shared" si="5"/>
        <v>#DIV/0!</v>
      </c>
      <c r="H17" s="52" t="e">
        <f t="shared" si="5"/>
        <v>#DIV/0!</v>
      </c>
      <c r="I17" s="52" t="e">
        <f t="shared" si="5"/>
        <v>#DIV/0!</v>
      </c>
      <c r="J17" s="52" t="e">
        <f t="shared" ref="J17:O18" si="6">J19/$F$3</f>
        <v>#DIV/0!</v>
      </c>
      <c r="K17" s="52" t="e">
        <f t="shared" si="6"/>
        <v>#DIV/0!</v>
      </c>
      <c r="L17" s="52" t="e">
        <f t="shared" si="6"/>
        <v>#DIV/0!</v>
      </c>
      <c r="M17" s="52" t="e">
        <f t="shared" si="6"/>
        <v>#DIV/0!</v>
      </c>
      <c r="N17" s="52" t="e">
        <f t="shared" si="6"/>
        <v>#DIV/0!</v>
      </c>
      <c r="O17" s="52" t="e">
        <f t="shared" si="6"/>
        <v>#DIV/0!</v>
      </c>
    </row>
    <row r="18" spans="1:15" x14ac:dyDescent="0.25">
      <c r="C18" s="48" t="s">
        <v>241</v>
      </c>
      <c r="D18" s="52" t="e">
        <f>D20/$E$3</f>
        <v>#DIV/0!</v>
      </c>
      <c r="E18" s="52" t="e">
        <f t="shared" ref="E18:I18" si="7">E20/$E$3</f>
        <v>#DIV/0!</v>
      </c>
      <c r="F18" s="52" t="e">
        <f t="shared" si="7"/>
        <v>#DIV/0!</v>
      </c>
      <c r="G18" s="52" t="e">
        <f t="shared" si="7"/>
        <v>#DIV/0!</v>
      </c>
      <c r="H18" s="52" t="e">
        <f t="shared" si="7"/>
        <v>#DIV/0!</v>
      </c>
      <c r="I18" s="52" t="e">
        <f t="shared" si="7"/>
        <v>#DIV/0!</v>
      </c>
      <c r="J18" s="52" t="e">
        <f t="shared" si="6"/>
        <v>#DIV/0!</v>
      </c>
      <c r="K18" s="52" t="e">
        <f t="shared" si="6"/>
        <v>#DIV/0!</v>
      </c>
      <c r="L18" s="52" t="e">
        <f t="shared" si="6"/>
        <v>#DIV/0!</v>
      </c>
      <c r="M18" s="52" t="e">
        <f t="shared" si="6"/>
        <v>#DIV/0!</v>
      </c>
      <c r="N18" s="52" t="e">
        <f t="shared" si="6"/>
        <v>#DIV/0!</v>
      </c>
      <c r="O18" s="52" t="e">
        <f t="shared" si="6"/>
        <v>#DIV/0!</v>
      </c>
    </row>
    <row r="19" spans="1:15" x14ac:dyDescent="0.25">
      <c r="C19" s="48" t="s">
        <v>242</v>
      </c>
      <c r="D19" s="57"/>
      <c r="E19" s="57"/>
      <c r="F19" s="57"/>
      <c r="G19" s="57"/>
      <c r="H19" s="57"/>
      <c r="I19" s="57"/>
      <c r="J19" s="57"/>
      <c r="K19" s="57"/>
      <c r="L19" s="57"/>
      <c r="M19" s="57"/>
      <c r="N19" s="57"/>
      <c r="O19" s="57"/>
    </row>
    <row r="20" spans="1:15" x14ac:dyDescent="0.25">
      <c r="C20" s="48" t="s">
        <v>241</v>
      </c>
      <c r="D20" s="57"/>
      <c r="E20" s="57"/>
      <c r="F20" s="57"/>
      <c r="G20" s="57"/>
      <c r="H20" s="57"/>
      <c r="I20" s="57"/>
      <c r="J20" s="57"/>
      <c r="K20" s="57"/>
      <c r="L20" s="57"/>
      <c r="M20" s="57"/>
      <c r="N20" s="57"/>
      <c r="O20" s="57"/>
    </row>
    <row r="21" spans="1:15" x14ac:dyDescent="0.25">
      <c r="D21" s="340"/>
      <c r="E21" s="340"/>
      <c r="F21" s="340"/>
      <c r="G21" s="340"/>
      <c r="H21" s="340"/>
      <c r="I21" s="340"/>
      <c r="J21" s="340"/>
      <c r="K21" s="340"/>
      <c r="L21" s="340"/>
      <c r="M21" s="340"/>
      <c r="N21" s="340"/>
      <c r="O21" s="340"/>
    </row>
    <row r="22" spans="1:15" x14ac:dyDescent="0.25">
      <c r="C22" s="48" t="s">
        <v>282</v>
      </c>
      <c r="D22" s="52" t="e">
        <f>(D25+D28)/$E$3</f>
        <v>#DIV/0!</v>
      </c>
      <c r="E22" s="52" t="e">
        <f t="shared" ref="E22:I22" si="8">(E25+E28)/$E$3</f>
        <v>#DIV/0!</v>
      </c>
      <c r="F22" s="52" t="e">
        <f t="shared" si="8"/>
        <v>#DIV/0!</v>
      </c>
      <c r="G22" s="52" t="e">
        <f t="shared" si="8"/>
        <v>#DIV/0!</v>
      </c>
      <c r="H22" s="52" t="e">
        <f t="shared" si="8"/>
        <v>#DIV/0!</v>
      </c>
      <c r="I22" s="52" t="e">
        <f t="shared" si="8"/>
        <v>#DIV/0!</v>
      </c>
      <c r="J22" s="52" t="e">
        <f t="shared" ref="J22:O22" si="9">(J25+J28)/$F$3</f>
        <v>#DIV/0!</v>
      </c>
      <c r="K22" s="52" t="e">
        <f t="shared" si="9"/>
        <v>#DIV/0!</v>
      </c>
      <c r="L22" s="52" t="e">
        <f t="shared" si="9"/>
        <v>#DIV/0!</v>
      </c>
      <c r="M22" s="52" t="e">
        <f t="shared" si="9"/>
        <v>#DIV/0!</v>
      </c>
      <c r="N22" s="52" t="e">
        <f t="shared" si="9"/>
        <v>#DIV/0!</v>
      </c>
      <c r="O22" s="52" t="e">
        <f t="shared" si="9"/>
        <v>#DIV/0!</v>
      </c>
    </row>
    <row r="23" spans="1:15" x14ac:dyDescent="0.25">
      <c r="A23" t="s">
        <v>280</v>
      </c>
      <c r="C23" t="s">
        <v>200</v>
      </c>
      <c r="D23" s="57"/>
      <c r="E23" s="192"/>
      <c r="F23" s="192"/>
      <c r="G23" s="192"/>
      <c r="H23" s="192"/>
      <c r="I23" s="192"/>
      <c r="J23" s="192"/>
      <c r="K23" s="192"/>
      <c r="L23" s="192"/>
      <c r="M23" s="192"/>
      <c r="N23" s="192"/>
      <c r="O23" s="192"/>
    </row>
    <row r="24" spans="1:15" x14ac:dyDescent="0.25">
      <c r="C24" s="48" t="s">
        <v>201</v>
      </c>
      <c r="D24" s="57"/>
      <c r="E24" s="57"/>
      <c r="F24" s="57"/>
      <c r="G24" s="57"/>
      <c r="H24" s="57"/>
      <c r="I24" s="57"/>
      <c r="J24" s="57"/>
      <c r="K24" s="57"/>
      <c r="L24" s="57"/>
      <c r="M24" s="57"/>
      <c r="N24" s="57"/>
      <c r="O24" s="57"/>
    </row>
    <row r="25" spans="1:15" x14ac:dyDescent="0.25">
      <c r="C25" t="s">
        <v>288</v>
      </c>
      <c r="D25" s="52">
        <f>D23*D24</f>
        <v>0</v>
      </c>
      <c r="E25" s="52">
        <f t="shared" ref="E25" si="10">E23*E24</f>
        <v>0</v>
      </c>
      <c r="F25" s="52">
        <f t="shared" ref="F25" si="11">F23*F24</f>
        <v>0</v>
      </c>
      <c r="G25" s="52">
        <f t="shared" ref="G25" si="12">G23*G24</f>
        <v>0</v>
      </c>
      <c r="H25" s="52">
        <f t="shared" ref="H25" si="13">H23*H24</f>
        <v>0</v>
      </c>
      <c r="I25" s="52">
        <f t="shared" ref="I25" si="14">I23*I24</f>
        <v>0</v>
      </c>
      <c r="J25" s="52">
        <f t="shared" ref="J25" si="15">J23*J24</f>
        <v>0</v>
      </c>
      <c r="K25" s="52">
        <f t="shared" ref="K25" si="16">K23*K24</f>
        <v>0</v>
      </c>
      <c r="L25" s="52">
        <f t="shared" ref="L25" si="17">L23*L24</f>
        <v>0</v>
      </c>
      <c r="M25" s="52">
        <f t="shared" ref="M25" si="18">M23*M24</f>
        <v>0</v>
      </c>
      <c r="N25" s="52">
        <f t="shared" ref="N25" si="19">N23*N24</f>
        <v>0</v>
      </c>
      <c r="O25" s="52">
        <f t="shared" ref="O25" si="20">O23*O24</f>
        <v>0</v>
      </c>
    </row>
    <row r="26" spans="1:15" x14ac:dyDescent="0.25">
      <c r="A26" t="s">
        <v>281</v>
      </c>
      <c r="C26" t="s">
        <v>200</v>
      </c>
      <c r="D26" s="57"/>
      <c r="E26" s="57"/>
      <c r="F26" s="57"/>
      <c r="G26" s="57"/>
      <c r="H26" s="57"/>
      <c r="I26" s="57"/>
      <c r="J26" s="57"/>
      <c r="K26" s="57"/>
      <c r="L26" s="57"/>
      <c r="M26" s="57"/>
      <c r="N26" s="57"/>
      <c r="O26" s="57"/>
    </row>
    <row r="27" spans="1:15" x14ac:dyDescent="0.25">
      <c r="C27" s="48" t="s">
        <v>201</v>
      </c>
      <c r="D27" s="57"/>
      <c r="E27" s="57"/>
      <c r="F27" s="57"/>
      <c r="G27" s="57"/>
      <c r="H27" s="57"/>
      <c r="I27" s="57"/>
      <c r="J27" s="57"/>
      <c r="K27" s="57"/>
      <c r="L27" s="57"/>
      <c r="M27" s="57"/>
      <c r="N27" s="57"/>
      <c r="O27" s="57"/>
    </row>
    <row r="28" spans="1:15" x14ac:dyDescent="0.25">
      <c r="D28" s="52">
        <f>D26*D27</f>
        <v>0</v>
      </c>
      <c r="E28" s="52">
        <f t="shared" ref="E28:O28" si="21">E26*E27</f>
        <v>0</v>
      </c>
      <c r="F28" s="52">
        <f t="shared" si="21"/>
        <v>0</v>
      </c>
      <c r="G28" s="52">
        <f t="shared" si="21"/>
        <v>0</v>
      </c>
      <c r="H28" s="52">
        <f t="shared" si="21"/>
        <v>0</v>
      </c>
      <c r="I28" s="52">
        <f t="shared" si="21"/>
        <v>0</v>
      </c>
      <c r="J28" s="52">
        <f t="shared" si="21"/>
        <v>0</v>
      </c>
      <c r="K28" s="52">
        <f t="shared" si="21"/>
        <v>0</v>
      </c>
      <c r="L28" s="52">
        <f t="shared" si="21"/>
        <v>0</v>
      </c>
      <c r="M28" s="52">
        <f t="shared" si="21"/>
        <v>0</v>
      </c>
      <c r="N28" s="52">
        <f t="shared" si="21"/>
        <v>0</v>
      </c>
      <c r="O28" s="52">
        <f t="shared" si="21"/>
        <v>0</v>
      </c>
    </row>
    <row r="29" spans="1:15" s="28" customFormat="1" x14ac:dyDescent="0.25">
      <c r="D29" s="339"/>
      <c r="E29" s="339"/>
      <c r="F29" s="339"/>
      <c r="G29" s="339"/>
      <c r="H29" s="339"/>
      <c r="I29" s="339"/>
      <c r="J29" s="339"/>
      <c r="K29" s="339"/>
      <c r="L29" s="339"/>
      <c r="M29" s="339"/>
      <c r="N29" s="339"/>
      <c r="O29" s="339"/>
    </row>
    <row r="30" spans="1:15" x14ac:dyDescent="0.25">
      <c r="C30" s="48" t="s">
        <v>242</v>
      </c>
      <c r="D30" s="52" t="e">
        <f>D32/$E$3</f>
        <v>#DIV/0!</v>
      </c>
      <c r="E30" s="52" t="e">
        <f t="shared" ref="E30:I30" si="22">E32/$E$3</f>
        <v>#DIV/0!</v>
      </c>
      <c r="F30" s="52" t="e">
        <f t="shared" si="22"/>
        <v>#DIV/0!</v>
      </c>
      <c r="G30" s="52" t="e">
        <f t="shared" si="22"/>
        <v>#DIV/0!</v>
      </c>
      <c r="H30" s="52" t="e">
        <f t="shared" si="22"/>
        <v>#DIV/0!</v>
      </c>
      <c r="I30" s="52" t="e">
        <f t="shared" si="22"/>
        <v>#DIV/0!</v>
      </c>
      <c r="J30" s="52" t="e">
        <f t="shared" ref="J30:O31" si="23">J32/$F$3</f>
        <v>#DIV/0!</v>
      </c>
      <c r="K30" s="52" t="e">
        <f t="shared" si="23"/>
        <v>#DIV/0!</v>
      </c>
      <c r="L30" s="52" t="e">
        <f t="shared" si="23"/>
        <v>#DIV/0!</v>
      </c>
      <c r="M30" s="52" t="e">
        <f t="shared" si="23"/>
        <v>#DIV/0!</v>
      </c>
      <c r="N30" s="52" t="e">
        <f t="shared" si="23"/>
        <v>#DIV/0!</v>
      </c>
      <c r="O30" s="52" t="e">
        <f t="shared" si="23"/>
        <v>#DIV/0!</v>
      </c>
    </row>
    <row r="31" spans="1:15" x14ac:dyDescent="0.25">
      <c r="C31" s="48" t="s">
        <v>241</v>
      </c>
      <c r="D31" s="52" t="e">
        <f>D33/$E$3</f>
        <v>#DIV/0!</v>
      </c>
      <c r="E31" s="52" t="e">
        <f t="shared" ref="E31:I31" si="24">E33/$E$3</f>
        <v>#DIV/0!</v>
      </c>
      <c r="F31" s="52" t="e">
        <f t="shared" si="24"/>
        <v>#DIV/0!</v>
      </c>
      <c r="G31" s="52" t="e">
        <f t="shared" si="24"/>
        <v>#DIV/0!</v>
      </c>
      <c r="H31" s="52" t="e">
        <f t="shared" si="24"/>
        <v>#DIV/0!</v>
      </c>
      <c r="I31" s="52" t="e">
        <f t="shared" si="24"/>
        <v>#DIV/0!</v>
      </c>
      <c r="J31" s="52" t="e">
        <f t="shared" si="23"/>
        <v>#DIV/0!</v>
      </c>
      <c r="K31" s="52" t="e">
        <f t="shared" si="23"/>
        <v>#DIV/0!</v>
      </c>
      <c r="L31" s="52" t="e">
        <f t="shared" si="23"/>
        <v>#DIV/0!</v>
      </c>
      <c r="M31" s="52" t="e">
        <f t="shared" si="23"/>
        <v>#DIV/0!</v>
      </c>
      <c r="N31" s="52" t="e">
        <f t="shared" si="23"/>
        <v>#DIV/0!</v>
      </c>
      <c r="O31" s="52" t="e">
        <f t="shared" si="23"/>
        <v>#DIV/0!</v>
      </c>
    </row>
    <row r="32" spans="1:15" x14ac:dyDescent="0.25">
      <c r="C32" s="48" t="s">
        <v>242</v>
      </c>
      <c r="D32" s="10"/>
      <c r="E32" s="10"/>
      <c r="F32" s="10"/>
      <c r="G32" s="10"/>
      <c r="H32" s="10"/>
      <c r="I32" s="10"/>
      <c r="J32" s="10"/>
      <c r="K32" s="10"/>
      <c r="L32" s="10"/>
      <c r="M32" s="10"/>
      <c r="N32" s="10"/>
      <c r="O32" s="10"/>
    </row>
    <row r="33" spans="3:15" x14ac:dyDescent="0.25">
      <c r="C33" s="48" t="s">
        <v>241</v>
      </c>
      <c r="D33" s="10"/>
      <c r="E33" s="10"/>
      <c r="F33" s="10"/>
      <c r="G33" s="10"/>
      <c r="H33" s="10"/>
      <c r="I33" s="10"/>
      <c r="J33" s="10"/>
      <c r="K33" s="10"/>
      <c r="L33" s="10"/>
      <c r="M33" s="10"/>
      <c r="N33" s="10"/>
      <c r="O33" s="10"/>
    </row>
  </sheetData>
  <protectedRanges>
    <protectedRange sqref="E3:F3" name="Диапазон2"/>
    <protectedRange sqref="D32:O33 D26:O27 D7:O8 D10:O11 D13:O14 D19:O20 D23:O24" name="Диапазон1"/>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2</vt:i4>
      </vt:variant>
    </vt:vector>
  </HeadingPairs>
  <TitlesOfParts>
    <vt:vector size="17" baseType="lpstr">
      <vt:lpstr>Статьи бюджета</vt:lpstr>
      <vt:lpstr>Инструкция</vt:lpstr>
      <vt:lpstr>Исходные данные</vt:lpstr>
      <vt:lpstr>Бюджет 2015</vt:lpstr>
      <vt:lpstr>Наценка</vt:lpstr>
      <vt:lpstr>ЗП админ персонал</vt:lpstr>
      <vt:lpstr>ЗП торг. персонала</vt:lpstr>
      <vt:lpstr>ЗП склад. персон </vt:lpstr>
      <vt:lpstr>Аренда</vt:lpstr>
      <vt:lpstr>Страхование</vt:lpstr>
      <vt:lpstr>ГСМ админ</vt:lpstr>
      <vt:lpstr>ГСМ торговые</vt:lpstr>
      <vt:lpstr>ГСМ доставка</vt:lpstr>
      <vt:lpstr>Лизинг</vt:lpstr>
      <vt:lpstr>Прочие расходы </vt:lpstr>
      <vt:lpstr>'Бюджет 2015'!Область_печати</vt:lpstr>
      <vt:lpstr>'Прочие расходы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2018-05-04T12:04:24Z</dcterms:modified>
</cp:coreProperties>
</file>